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Philipp\Documents\Rudern\RVH\Herbstsprint\2017\"/>
    </mc:Choice>
  </mc:AlternateContent>
  <bookViews>
    <workbookView xWindow="0" yWindow="0" windowWidth="18045" windowHeight="7455"/>
  </bookViews>
  <sheets>
    <sheet name="Meldung" sheetId="5" r:id="rId1"/>
    <sheet name="Zusammenstellung" sheetId="2" r:id="rId2"/>
    <sheet name="Rennübersicht" sheetId="6" r:id="rId3"/>
  </sheets>
  <definedNames>
    <definedName name="_xlnm.Print_Area" localSheetId="0">Meldung!$B$11:$J$289</definedName>
    <definedName name="_xlnm.Print_Titles" localSheetId="0">Meldung!$5:$10</definedName>
    <definedName name="Rennnummern">Rennübersicht!$B$4:$B$61</definedName>
    <definedName name="VereinAnschrift">Meldung!$E$5</definedName>
    <definedName name="VereinName">Meldung!$B$5</definedName>
    <definedName name="VereinOrt">Meldung!$D$5</definedName>
  </definedNames>
  <calcPr calcId="152511"/>
  <customWorkbookViews>
    <customWorkbookView name="SRVN" guid="{77659A47-A644-413D-8E6E-8BD784AE97F1}" includeHiddenRowCol="0" maximized="1" windowWidth="1436" windowHeight="63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 l="1"/>
  <c r="L289" i="5" l="1"/>
  <c r="L288" i="5"/>
  <c r="M288" i="5" s="1"/>
  <c r="M287" i="5"/>
  <c r="L287" i="5"/>
  <c r="M286" i="5"/>
  <c r="L286" i="5"/>
  <c r="C286" i="5"/>
  <c r="L282" i="5"/>
  <c r="L281" i="5"/>
  <c r="M281" i="5" s="1"/>
  <c r="M280" i="5"/>
  <c r="L280" i="5"/>
  <c r="M279" i="5"/>
  <c r="L279" i="5"/>
  <c r="C279" i="5"/>
  <c r="L275" i="5"/>
  <c r="L274" i="5"/>
  <c r="M274" i="5" s="1"/>
  <c r="M273" i="5"/>
  <c r="L273" i="5"/>
  <c r="M272" i="5"/>
  <c r="L272" i="5"/>
  <c r="C272" i="5"/>
  <c r="L268" i="5"/>
  <c r="L267" i="5"/>
  <c r="M267" i="5" s="1"/>
  <c r="M266" i="5"/>
  <c r="L266" i="5"/>
  <c r="M265" i="5"/>
  <c r="L265" i="5"/>
  <c r="C265" i="5"/>
  <c r="L261" i="5"/>
  <c r="L260" i="5"/>
  <c r="M260" i="5" s="1"/>
  <c r="M259" i="5"/>
  <c r="L259" i="5"/>
  <c r="M258" i="5"/>
  <c r="L258" i="5"/>
  <c r="C258" i="5"/>
  <c r="L254" i="5"/>
  <c r="L253" i="5"/>
  <c r="M253" i="5" s="1"/>
  <c r="M252" i="5"/>
  <c r="L252" i="5"/>
  <c r="M251" i="5"/>
  <c r="L251" i="5"/>
  <c r="C251" i="5"/>
  <c r="L247" i="5"/>
  <c r="L246" i="5"/>
  <c r="M246" i="5" s="1"/>
  <c r="M245" i="5"/>
  <c r="L245" i="5"/>
  <c r="M244" i="5"/>
  <c r="L244" i="5"/>
  <c r="C244" i="5"/>
  <c r="L240" i="5"/>
  <c r="L239" i="5"/>
  <c r="M239" i="5" s="1"/>
  <c r="M238" i="5"/>
  <c r="L238" i="5"/>
  <c r="M237" i="5"/>
  <c r="L237" i="5"/>
  <c r="C237" i="5"/>
  <c r="L233" i="5"/>
  <c r="L232" i="5"/>
  <c r="M232" i="5" s="1"/>
  <c r="M231" i="5"/>
  <c r="L231" i="5"/>
  <c r="M230" i="5"/>
  <c r="L230" i="5"/>
  <c r="C230" i="5"/>
  <c r="L226" i="5"/>
  <c r="L225" i="5"/>
  <c r="M225" i="5" s="1"/>
  <c r="M224" i="5"/>
  <c r="L224" i="5"/>
  <c r="M223" i="5"/>
  <c r="L223" i="5"/>
  <c r="C223" i="5"/>
  <c r="L219" i="5"/>
  <c r="L218" i="5"/>
  <c r="M218" i="5" s="1"/>
  <c r="M217" i="5"/>
  <c r="L217" i="5"/>
  <c r="M216" i="5"/>
  <c r="L216" i="5"/>
  <c r="C216" i="5"/>
  <c r="L212" i="5"/>
  <c r="L211" i="5"/>
  <c r="M211" i="5" s="1"/>
  <c r="M210" i="5"/>
  <c r="L210" i="5"/>
  <c r="M209" i="5"/>
  <c r="L209" i="5"/>
  <c r="C209" i="5"/>
  <c r="L205" i="5"/>
  <c r="L204" i="5"/>
  <c r="M204" i="5" s="1"/>
  <c r="M203" i="5"/>
  <c r="L203" i="5"/>
  <c r="M202" i="5"/>
  <c r="L202" i="5"/>
  <c r="C202" i="5"/>
  <c r="L198" i="5"/>
  <c r="L197" i="5"/>
  <c r="M197" i="5" s="1"/>
  <c r="M196" i="5"/>
  <c r="L196" i="5"/>
  <c r="M195" i="5"/>
  <c r="L195" i="5"/>
  <c r="C195" i="5"/>
  <c r="L191" i="5"/>
  <c r="L190" i="5"/>
  <c r="M190" i="5" s="1"/>
  <c r="M189" i="5"/>
  <c r="L189" i="5"/>
  <c r="M188" i="5"/>
  <c r="L188" i="5"/>
  <c r="C188" i="5"/>
  <c r="L184" i="5"/>
  <c r="L183" i="5"/>
  <c r="M183" i="5" s="1"/>
  <c r="M182" i="5"/>
  <c r="L182" i="5"/>
  <c r="M181" i="5"/>
  <c r="L181" i="5"/>
  <c r="C181" i="5"/>
  <c r="L177" i="5"/>
  <c r="L176" i="5"/>
  <c r="M176" i="5" s="1"/>
  <c r="M175" i="5"/>
  <c r="L175" i="5"/>
  <c r="M174" i="5"/>
  <c r="L174" i="5"/>
  <c r="C174" i="5"/>
  <c r="L170" i="5"/>
  <c r="L169" i="5"/>
  <c r="M169" i="5" s="1"/>
  <c r="M168" i="5"/>
  <c r="L168" i="5"/>
  <c r="M167" i="5"/>
  <c r="L167" i="5"/>
  <c r="C167" i="5"/>
  <c r="L163" i="5"/>
  <c r="L162" i="5"/>
  <c r="M162" i="5" s="1"/>
  <c r="M161" i="5"/>
  <c r="L161" i="5"/>
  <c r="M160" i="5"/>
  <c r="L160" i="5"/>
  <c r="C160" i="5"/>
  <c r="L156" i="5"/>
  <c r="L155" i="5"/>
  <c r="M155" i="5" s="1"/>
  <c r="M154" i="5"/>
  <c r="L154" i="5"/>
  <c r="M153" i="5"/>
  <c r="L153" i="5"/>
  <c r="C153" i="5"/>
  <c r="L149" i="5"/>
  <c r="L148" i="5"/>
  <c r="M148" i="5" s="1"/>
  <c r="M147" i="5"/>
  <c r="L147" i="5"/>
  <c r="M146" i="5"/>
  <c r="L146" i="5"/>
  <c r="C146" i="5"/>
  <c r="L142" i="5"/>
  <c r="L141" i="5"/>
  <c r="M141" i="5" s="1"/>
  <c r="M140" i="5"/>
  <c r="L140" i="5"/>
  <c r="M139" i="5"/>
  <c r="L139" i="5"/>
  <c r="C139" i="5"/>
  <c r="L135" i="5"/>
  <c r="L134" i="5"/>
  <c r="M134" i="5" s="1"/>
  <c r="M133" i="5"/>
  <c r="L133" i="5"/>
  <c r="M132" i="5"/>
  <c r="L132" i="5"/>
  <c r="C132" i="5"/>
  <c r="L128" i="5"/>
  <c r="L127" i="5"/>
  <c r="M127" i="5" s="1"/>
  <c r="M126" i="5"/>
  <c r="L126" i="5"/>
  <c r="M125" i="5"/>
  <c r="L125" i="5"/>
  <c r="C125" i="5"/>
  <c r="L121" i="5"/>
  <c r="L120" i="5"/>
  <c r="M120" i="5" s="1"/>
  <c r="M119" i="5"/>
  <c r="L119" i="5"/>
  <c r="M118" i="5"/>
  <c r="L118" i="5"/>
  <c r="C118" i="5"/>
  <c r="L114" i="5"/>
  <c r="L113" i="5"/>
  <c r="M113" i="5" s="1"/>
  <c r="M112" i="5"/>
  <c r="L112" i="5"/>
  <c r="M111" i="5"/>
  <c r="L111" i="5"/>
  <c r="C111" i="5"/>
  <c r="L107" i="5"/>
  <c r="L106" i="5"/>
  <c r="M106" i="5" s="1"/>
  <c r="M105" i="5"/>
  <c r="L105" i="5"/>
  <c r="M104" i="5"/>
  <c r="L104" i="5"/>
  <c r="C104" i="5"/>
  <c r="L100" i="5"/>
  <c r="L99" i="5"/>
  <c r="M99" i="5" s="1"/>
  <c r="M98" i="5"/>
  <c r="L98" i="5"/>
  <c r="M97" i="5"/>
  <c r="L97" i="5"/>
  <c r="C97" i="5"/>
  <c r="L93" i="5"/>
  <c r="L92" i="5"/>
  <c r="M92" i="5" s="1"/>
  <c r="M91" i="5"/>
  <c r="L91" i="5"/>
  <c r="M90" i="5"/>
  <c r="L90" i="5"/>
  <c r="C90" i="5"/>
  <c r="L86" i="5"/>
  <c r="L85" i="5"/>
  <c r="M85" i="5" s="1"/>
  <c r="M84" i="5"/>
  <c r="L84" i="5"/>
  <c r="M83" i="5"/>
  <c r="L83" i="5"/>
  <c r="C83" i="5"/>
  <c r="L79" i="5"/>
  <c r="L78" i="5"/>
  <c r="M78" i="5" s="1"/>
  <c r="M77" i="5"/>
  <c r="L77" i="5"/>
  <c r="M76" i="5"/>
  <c r="L76" i="5"/>
  <c r="C76" i="5"/>
  <c r="L72" i="5"/>
  <c r="L71" i="5"/>
  <c r="M71" i="5" s="1"/>
  <c r="M70" i="5"/>
  <c r="L70" i="5"/>
  <c r="M69" i="5"/>
  <c r="L69" i="5"/>
  <c r="C69" i="5"/>
  <c r="L65" i="5"/>
  <c r="L64" i="5"/>
  <c r="M64" i="5" s="1"/>
  <c r="M63" i="5"/>
  <c r="L63" i="5"/>
  <c r="M62" i="5"/>
  <c r="L62" i="5"/>
  <c r="C62" i="5"/>
  <c r="L58" i="5"/>
  <c r="L57" i="5"/>
  <c r="M57" i="5" s="1"/>
  <c r="M56" i="5"/>
  <c r="L56" i="5"/>
  <c r="M55" i="5"/>
  <c r="L55" i="5"/>
  <c r="C55" i="5"/>
  <c r="L51" i="5"/>
  <c r="L50" i="5"/>
  <c r="M50" i="5" s="1"/>
  <c r="M49" i="5"/>
  <c r="L49" i="5"/>
  <c r="M48" i="5"/>
  <c r="L48" i="5"/>
  <c r="C48" i="5"/>
  <c r="L44" i="5"/>
  <c r="L43" i="5"/>
  <c r="M43" i="5" s="1"/>
  <c r="M42" i="5"/>
  <c r="L42" i="5"/>
  <c r="M41" i="5"/>
  <c r="L41" i="5"/>
  <c r="C41" i="5"/>
  <c r="L37" i="5"/>
  <c r="L36" i="5"/>
  <c r="M36" i="5" s="1"/>
  <c r="M35" i="5"/>
  <c r="L35" i="5"/>
  <c r="M34" i="5"/>
  <c r="L34" i="5"/>
  <c r="C34" i="5"/>
  <c r="L30" i="5"/>
  <c r="L29" i="5"/>
  <c r="M29" i="5" s="1"/>
  <c r="M28" i="5"/>
  <c r="L28" i="5"/>
  <c r="M27" i="5"/>
  <c r="L27" i="5"/>
  <c r="C27" i="5"/>
  <c r="L23" i="5"/>
  <c r="L22" i="5"/>
  <c r="M22" i="5" s="1"/>
  <c r="M21" i="5"/>
  <c r="L21" i="5"/>
  <c r="M20" i="5"/>
  <c r="L20" i="5"/>
  <c r="C20" i="5"/>
  <c r="M14" i="5"/>
  <c r="M13" i="5"/>
  <c r="L16" i="5"/>
  <c r="L15" i="5"/>
  <c r="L293" i="5" l="1"/>
  <c r="L292" i="5"/>
  <c r="M292" i="5" s="1"/>
  <c r="L291" i="5"/>
  <c r="C13" i="5"/>
  <c r="H8" i="2" l="1"/>
  <c r="H7" i="2"/>
  <c r="H6" i="2"/>
  <c r="H5" i="2"/>
  <c r="H4" i="2"/>
  <c r="C2" i="2"/>
  <c r="C5" i="2"/>
  <c r="C4" i="2"/>
  <c r="C6" i="2"/>
  <c r="I41" i="2"/>
  <c r="J41" i="2" s="1"/>
  <c r="I40" i="2"/>
  <c r="J40" i="2" s="1"/>
  <c r="I39" i="2"/>
  <c r="J39" i="2" s="1"/>
  <c r="I38" i="2"/>
  <c r="J38" i="2" s="1"/>
  <c r="I37" i="2"/>
  <c r="J37" i="2" s="1"/>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D41" i="2"/>
  <c r="E41" i="2" s="1"/>
  <c r="D40" i="2"/>
  <c r="E40" i="2" s="1"/>
  <c r="D39" i="2"/>
  <c r="E39" i="2" s="1"/>
  <c r="D38" i="2"/>
  <c r="E38" i="2" s="1"/>
  <c r="D37" i="2"/>
  <c r="E37" i="2" s="1"/>
  <c r="D36" i="2"/>
  <c r="E36" i="2" s="1"/>
  <c r="D35" i="2"/>
  <c r="E35" i="2" s="1"/>
  <c r="D34" i="2"/>
  <c r="E34" i="2" s="1"/>
  <c r="D33" i="2"/>
  <c r="E33" i="2" s="1"/>
  <c r="D32" i="2"/>
  <c r="E32" i="2" s="1"/>
  <c r="D31" i="2"/>
  <c r="E31" i="2" s="1"/>
  <c r="D30" i="2"/>
  <c r="E30" i="2" s="1"/>
  <c r="D29" i="2"/>
  <c r="E29" i="2" s="1"/>
  <c r="D28" i="2"/>
  <c r="E28" i="2" s="1"/>
  <c r="D27" i="2"/>
  <c r="E27" i="2" s="1"/>
  <c r="D26" i="2"/>
  <c r="E26" i="2" s="1"/>
  <c r="D25" i="2"/>
  <c r="E25" i="2" s="1"/>
  <c r="D24" i="2"/>
  <c r="E24" i="2" s="1"/>
  <c r="D23" i="2"/>
  <c r="E23" i="2" s="1"/>
  <c r="D22" i="2"/>
  <c r="E22" i="2" s="1"/>
  <c r="D21" i="2"/>
  <c r="E21" i="2" s="1"/>
  <c r="D20" i="2"/>
  <c r="E20" i="2" s="1"/>
  <c r="D19" i="2"/>
  <c r="E19" i="2" s="1"/>
  <c r="D18" i="2"/>
  <c r="E18" i="2" s="1"/>
  <c r="D17" i="2"/>
  <c r="E17" i="2" s="1"/>
  <c r="D16" i="2"/>
  <c r="E16" i="2" s="1"/>
  <c r="D15" i="2"/>
  <c r="E15" i="2" s="1"/>
  <c r="D14" i="2"/>
  <c r="E14" i="2" s="1"/>
  <c r="E13"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J42" i="2" l="1"/>
  <c r="I42" i="2"/>
  <c r="L13" i="5"/>
  <c r="L14" i="5"/>
  <c r="M15" i="5"/>
  <c r="G3" i="5" l="1"/>
</calcChain>
</file>

<file path=xl/sharedStrings.xml><?xml version="1.0" encoding="utf-8"?>
<sst xmlns="http://schemas.openxmlformats.org/spreadsheetml/2006/main" count="554" uniqueCount="166">
  <si>
    <t>Rennbezeichnung</t>
  </si>
  <si>
    <t>Mannschaft</t>
  </si>
  <si>
    <t>Jahrgang</t>
  </si>
  <si>
    <t>Steuermann/frau</t>
  </si>
  <si>
    <t>Sportler/in</t>
  </si>
  <si>
    <t>Renn-
nummer</t>
  </si>
  <si>
    <t>Anzahl Boote</t>
  </si>
  <si>
    <t>Zusammenstellung</t>
  </si>
  <si>
    <t>MELDUNG</t>
  </si>
  <si>
    <t>Nummer</t>
  </si>
  <si>
    <t>Bezeichnung</t>
  </si>
  <si>
    <t>Jahrgang von</t>
  </si>
  <si>
    <t>Jahrgang bis</t>
  </si>
  <si>
    <t>Anzahl Ruderer</t>
  </si>
  <si>
    <t>Steuermann</t>
  </si>
  <si>
    <t>Rennnummer</t>
  </si>
  <si>
    <t>PLZ</t>
  </si>
  <si>
    <r>
      <rPr>
        <b/>
        <sz val="11"/>
        <color theme="1"/>
        <rFont val="Calibri"/>
        <family val="2"/>
        <scheme val="minor"/>
      </rPr>
      <t>Mail</t>
    </r>
    <r>
      <rPr>
        <sz val="11"/>
        <color theme="1"/>
        <rFont val="Calibri"/>
        <family val="2"/>
        <scheme val="minor"/>
      </rPr>
      <t xml:space="preserve"> (Obmann)</t>
    </r>
  </si>
  <si>
    <r>
      <rPr>
        <b/>
        <sz val="11"/>
        <color theme="1"/>
        <rFont val="Calibri"/>
        <family val="2"/>
        <scheme val="minor"/>
      </rPr>
      <t>Name</t>
    </r>
    <r>
      <rPr>
        <sz val="11"/>
        <color theme="1"/>
        <rFont val="Calibri"/>
        <family val="2"/>
        <scheme val="minor"/>
      </rPr>
      <t xml:space="preserve"> (Obmann)</t>
    </r>
  </si>
  <si>
    <r>
      <rPr>
        <b/>
        <sz val="11"/>
        <color theme="1"/>
        <rFont val="Calibri"/>
        <family val="2"/>
        <scheme val="minor"/>
      </rPr>
      <t>Wohnort</t>
    </r>
    <r>
      <rPr>
        <sz val="11"/>
        <color theme="1"/>
        <rFont val="Calibri"/>
        <family val="2"/>
        <scheme val="minor"/>
      </rPr>
      <t xml:space="preserve"> (Obmann)</t>
    </r>
  </si>
  <si>
    <r>
      <rPr>
        <b/>
        <sz val="11"/>
        <color theme="1"/>
        <rFont val="Calibri"/>
        <family val="2"/>
        <scheme val="minor"/>
      </rPr>
      <t xml:space="preserve">Anschrift </t>
    </r>
    <r>
      <rPr>
        <sz val="11"/>
        <color theme="1"/>
        <rFont val="Calibri"/>
        <family val="2"/>
        <scheme val="minor"/>
      </rPr>
      <t>(Obmann)</t>
    </r>
  </si>
  <si>
    <r>
      <rPr>
        <b/>
        <sz val="11"/>
        <color theme="1"/>
        <rFont val="Calibri"/>
        <family val="2"/>
        <scheme val="minor"/>
      </rPr>
      <t>Handynummer</t>
    </r>
    <r>
      <rPr>
        <sz val="11"/>
        <color theme="1"/>
        <rFont val="Calibri"/>
        <family val="2"/>
        <scheme val="minor"/>
      </rPr>
      <t xml:space="preserve"> (Obmann)</t>
    </r>
  </si>
  <si>
    <t>Obmann</t>
  </si>
  <si>
    <t>Herbstsprintregatta am 23.09.2017</t>
  </si>
  <si>
    <t>Abkürzung</t>
  </si>
  <si>
    <t>JF 4x+ A</t>
  </si>
  <si>
    <t>Ju 1x, 05 u. jü.</t>
  </si>
  <si>
    <t>Ju 1x, 04 u. jü.</t>
  </si>
  <si>
    <t>JM 2x A</t>
  </si>
  <si>
    <t>Mä 1x, 05 u. jü</t>
  </si>
  <si>
    <t>Mä 1x, 04 u. jü</t>
  </si>
  <si>
    <t>S7</t>
  </si>
  <si>
    <t>SF 2x</t>
  </si>
  <si>
    <t>8a</t>
  </si>
  <si>
    <t>Ju Gig 4x+, 04</t>
  </si>
  <si>
    <t>8b</t>
  </si>
  <si>
    <t>Ju Gig 4x+, 05 II</t>
  </si>
  <si>
    <t>S9</t>
  </si>
  <si>
    <t>SM 2x</t>
  </si>
  <si>
    <t>JF Gig 4x+ A</t>
  </si>
  <si>
    <t>JM 2x B</t>
  </si>
  <si>
    <t>JF 4x+ B</t>
  </si>
  <si>
    <t>13a</t>
  </si>
  <si>
    <t>Mä 1x 03 II</t>
  </si>
  <si>
    <t>13b</t>
  </si>
  <si>
    <t>Mä 1x 03 I</t>
  </si>
  <si>
    <t>14a</t>
  </si>
  <si>
    <t>14b</t>
  </si>
  <si>
    <t>Ju 1x 03 II</t>
  </si>
  <si>
    <t>Ju 1x 03 I</t>
  </si>
  <si>
    <t>Mä Gig 4x+ 03 u. jü.</t>
  </si>
  <si>
    <t>JM 4x+ A</t>
  </si>
  <si>
    <t>18a</t>
  </si>
  <si>
    <t>18b</t>
  </si>
  <si>
    <t>19a</t>
  </si>
  <si>
    <t>19b</t>
  </si>
  <si>
    <t>S20</t>
  </si>
  <si>
    <t>S27</t>
  </si>
  <si>
    <t>S23</t>
  </si>
  <si>
    <t>S33</t>
  </si>
  <si>
    <t>Juniorinnen-Doppelzweier, Jhg 01/02</t>
  </si>
  <si>
    <t>S44</t>
  </si>
  <si>
    <t>S45</t>
  </si>
  <si>
    <t>46a</t>
  </si>
  <si>
    <t>46b</t>
  </si>
  <si>
    <t>S47</t>
  </si>
  <si>
    <t>S48</t>
  </si>
  <si>
    <t>JM 1x B II</t>
  </si>
  <si>
    <t>JF 1x B II</t>
  </si>
  <si>
    <t>JF 1x B I</t>
  </si>
  <si>
    <t>JM 1x B I</t>
  </si>
  <si>
    <t>SM 1x</t>
  </si>
  <si>
    <t>Ju Gig 4x+ 05 u. jü.</t>
  </si>
  <si>
    <t>Mä Gig 4x+ 05 u. jü.</t>
  </si>
  <si>
    <t>SF 1x</t>
  </si>
  <si>
    <t>Mä 2x 03 u. jü.</t>
  </si>
  <si>
    <t>Ju 2x 03 u. jü.</t>
  </si>
  <si>
    <t>JM Gig 4x+ A</t>
  </si>
  <si>
    <t>JF 2x A</t>
  </si>
  <si>
    <t>SM Gig 2x+</t>
  </si>
  <si>
    <t>JM 4+ B</t>
  </si>
  <si>
    <t>JM Gig 4x+ B</t>
  </si>
  <si>
    <t>Ju 4x+ 03 u. jü.</t>
  </si>
  <si>
    <t>Mä 2x 05 u. jü.</t>
  </si>
  <si>
    <t>JM 1x A</t>
  </si>
  <si>
    <t>SM/F Gig 4x+</t>
  </si>
  <si>
    <t>JM 4x+ B</t>
  </si>
  <si>
    <t>JF Gig 4x+ B</t>
  </si>
  <si>
    <t>Mä 4x+ 03 u. jü.</t>
  </si>
  <si>
    <t>JF 2x B</t>
  </si>
  <si>
    <t>Ju Gig 4x+ 03 u. jü.</t>
  </si>
  <si>
    <t>Ju 2x 05 u. jü.</t>
  </si>
  <si>
    <t>SF 4x+</t>
  </si>
  <si>
    <t>J/SM 2-</t>
  </si>
  <si>
    <t>Mä Gig 4x+ 05 u. jü. II</t>
  </si>
  <si>
    <t>Mä Gig 4x+ 04 u. jü. II</t>
  </si>
  <si>
    <t>SM Gig 4x+</t>
  </si>
  <si>
    <t>SM 8+</t>
  </si>
  <si>
    <t>Ju/Mä 4x+ 03 u. jü.</t>
  </si>
  <si>
    <t>Ju/Mä 4x+ 04 u. jü.</t>
  </si>
  <si>
    <t>JM 8+ A/B</t>
  </si>
  <si>
    <t>JF 8+ A/B</t>
  </si>
  <si>
    <t>Meldegeld</t>
  </si>
  <si>
    <t>Melde-
geld</t>
  </si>
  <si>
    <t>Gesamt</t>
  </si>
  <si>
    <t>Verein</t>
  </si>
  <si>
    <r>
      <rPr>
        <b/>
        <sz val="11"/>
        <color theme="1"/>
        <rFont val="Calibri"/>
        <family val="2"/>
        <scheme val="minor"/>
      </rPr>
      <t>Ort</t>
    </r>
    <r>
      <rPr>
        <sz val="11"/>
        <color theme="1"/>
        <rFont val="Calibri"/>
        <family val="2"/>
        <scheme val="minor"/>
      </rPr>
      <t xml:space="preserve"> (Verein)</t>
    </r>
  </si>
  <si>
    <r>
      <rPr>
        <b/>
        <sz val="11"/>
        <color theme="1"/>
        <rFont val="Calibri"/>
        <family val="2"/>
        <scheme val="minor"/>
      </rPr>
      <t>Anschrift</t>
    </r>
    <r>
      <rPr>
        <sz val="11"/>
        <color theme="1"/>
        <rFont val="Calibri"/>
        <family val="2"/>
        <scheme val="minor"/>
      </rPr>
      <t xml:space="preserve"> (Verein)</t>
    </r>
  </si>
  <si>
    <t>Juniorinnen-Doppelvierer mit St., Jg. 99/00</t>
  </si>
  <si>
    <t>Jungen-Einer, Jg. 05 und jünger</t>
  </si>
  <si>
    <t>Jungen-Einer, Jg. 04 und jünger</t>
  </si>
  <si>
    <t>Junioren-Doppelzweier, Jg. 99/00</t>
  </si>
  <si>
    <t>Mädchen-Einer, Jg. 05 und jünger</t>
  </si>
  <si>
    <t>Mädchen-Einer, Jg. 04 und jünger</t>
  </si>
  <si>
    <t>Seniorinnen-Doppelzweier, Jg. 98 und älter</t>
  </si>
  <si>
    <t>Jungen-Gig-Doppelvierer mit St., Jg. 04 und jünger</t>
  </si>
  <si>
    <t>Jungen-Gig-Doppelvierer mit St., Jg. 05 und jünger Lgr. II</t>
  </si>
  <si>
    <t>Senioren-Doppelzweier, Jg. 98 und älter</t>
  </si>
  <si>
    <t>Juniorinnen-Gig-Doppelvierer mit St., Jg. 99/00</t>
  </si>
  <si>
    <t>Junioren-Doppelzweier, Jg. 01/02</t>
  </si>
  <si>
    <t>Juniorinnen-Doppelvierer mit St., Jg. 01/02</t>
  </si>
  <si>
    <t>Mdächen-Einer, Jg. 03 Anfänger</t>
  </si>
  <si>
    <t>Mädchen-Einer, Jg. 03 unbeschränkt</t>
  </si>
  <si>
    <t>Jungen-Einer, Jg. 03 Anfänger</t>
  </si>
  <si>
    <t>Jungen-Einer, Jg. 03 unbeschränkt</t>
  </si>
  <si>
    <t>Mädchen-Gig-Doppelvierer mit St., Jg. 03 und jünger</t>
  </si>
  <si>
    <t>Junioren-Doppelvierer mit St., Jg. 99/00</t>
  </si>
  <si>
    <t>Juniorinnen-Achter mit St., Jg. 02 und älter</t>
  </si>
  <si>
    <t>Juniorinnen-Einer, Jg. 01/02 Anfänger</t>
  </si>
  <si>
    <t>Juniorinnen-Einer, Jg. 01/02 unbeschränkt</t>
  </si>
  <si>
    <t>Junioren-Einer, Jg. 01/02 Anfänger</t>
  </si>
  <si>
    <t>Junioren-Einer, Jg. 01/02 unbeschränkt</t>
  </si>
  <si>
    <t>Senioren-Einer, Jg. 98 und älter</t>
  </si>
  <si>
    <t>Mädchen-Gig-Doppelvierer mit St., Jg. 05 und jünger</t>
  </si>
  <si>
    <t>Jungen-Gig-Doppelvierer mit St., Jg. 05 und jünger</t>
  </si>
  <si>
    <t>Seniorinnen-Einer, Jg. 98 und älter</t>
  </si>
  <si>
    <t>Mädchen-Doppelzweier, Jg. 03 und jünger</t>
  </si>
  <si>
    <t>Junioren-Gig-Doppelvierer mit St., Jg. 99/00</t>
  </si>
  <si>
    <t>Juniorinnen-Doppelzweier, Jg. 99/00</t>
  </si>
  <si>
    <t>Senioren-Gig-Doppelzweier mit St., Jg. 98 und älter</t>
  </si>
  <si>
    <t>Junioren-Vierer mit St., Jg. 01/02</t>
  </si>
  <si>
    <t>Junioren-Gig-Doppelvierer mit St., Jg. 01/02</t>
  </si>
  <si>
    <t>Jungen-Doppelvierer mit St., Jg. 03 und jünger</t>
  </si>
  <si>
    <t>Mädchen-Doppelzweier, Jg. 05 und jünger</t>
  </si>
  <si>
    <t>Junioren-Einer, Jg. 99/00</t>
  </si>
  <si>
    <t>Senioren-MIXED-Gig-Doppelvierer mit St., Jg. 98 und älter</t>
  </si>
  <si>
    <t>Juniorinnen-Einer, Jg. 99/00</t>
  </si>
  <si>
    <t>Junioren-Doppelvierer mit St., Jg. 01/02</t>
  </si>
  <si>
    <t>Juniorinnen-Gig-Doppelvierer mit St., Jg. 01/02</t>
  </si>
  <si>
    <t>Mädchen-Doppelvierer mit St., Jg. 03 und jünger</t>
  </si>
  <si>
    <t>Jungen-Doppelzweier, Jg. 03 und jünger</t>
  </si>
  <si>
    <t>Mädchen-Doppelvierer mit St., Jg. 05 und jünger</t>
  </si>
  <si>
    <t>Jungen-Gig-Doppelvierer mit St., Jg. 03 und jünger</t>
  </si>
  <si>
    <t>Jungen-Doppelzweier, Jg. 05 und jünger</t>
  </si>
  <si>
    <t xml:space="preserve">Seniorinnen-Doppelvierer mit St., Jg. 98 und älter </t>
  </si>
  <si>
    <t>Junioren/Senioren-Zweier ohne St., Jg. 98 und älter</t>
  </si>
  <si>
    <t>Mädchen-Gig-Doppelvierer mit St., Jg. 04 und jünger Lgr. II</t>
  </si>
  <si>
    <t>Mädchen-Gig-Doppelvierer mit St., Jg. 05 und jünger Lgr. II</t>
  </si>
  <si>
    <t>Senioren-Gig-Doppelvierer mit St., Jg. 98 und älter</t>
  </si>
  <si>
    <t>Senioren-Achter mit St., Jg. 98 und älter</t>
  </si>
  <si>
    <t>Junioren-Gig-Vierer mit St., Jg. 99/00</t>
  </si>
  <si>
    <t>Jungen/Mädchen-MIXED-Doppelvierer mit St., Jg. 03 und jünger</t>
  </si>
  <si>
    <t>Jungen/Mädchen-MIXED-Doppelvierer mit St., Jg. 04 und jünger</t>
  </si>
  <si>
    <t>Junioren-Achter mit St., Jg. 02 und älter</t>
  </si>
  <si>
    <t>Alter St. von</t>
  </si>
  <si>
    <t>Alter St. bis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</si>
</sst>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1"/>
      <color theme="1"/>
      <name val="Calibri"/>
      <family val="2"/>
      <scheme val="minor"/>
    </font>
    <font>
      <u/>
      <sz val="24"/>
      <color theme="1"/>
      <name val="Calibri"/>
      <family val="2"/>
      <scheme val="minor"/>
    </font>
    <font>
      <sz val="22"/>
      <color theme="1"/>
      <name val="Calibri"/>
      <family val="2"/>
      <scheme val="minor"/>
    </font>
    <font>
      <b/>
      <sz val="36"/>
      <color theme="1"/>
      <name val="Calibri"/>
      <family val="2"/>
      <scheme val="minor"/>
    </font>
    <font>
      <sz val="8"/>
      <color theme="1"/>
      <name val="Arial"/>
      <family val="2"/>
    </font>
    <font>
      <sz val="12"/>
      <color theme="1"/>
      <name val="Calibri"/>
      <family val="2"/>
      <scheme val="minor"/>
    </font>
    <font>
      <sz val="20"/>
      <color theme="1"/>
      <name val="Arial"/>
      <family val="2"/>
    </font>
    <font>
      <sz val="11"/>
      <color theme="0" tint="-0.249977111117893"/>
      <name val="Calibri"/>
      <family val="2"/>
      <scheme val="minor"/>
    </font>
    <font>
      <b/>
      <sz val="11"/>
      <color theme="1"/>
      <name val="Calibri"/>
      <family val="2"/>
      <scheme val="minor"/>
    </font>
    <font>
      <b/>
      <u/>
      <sz val="12"/>
      <color theme="1"/>
      <name val="Calibri"/>
      <family val="2"/>
      <scheme val="minor"/>
    </font>
    <font>
      <u/>
      <sz val="11"/>
      <color theme="1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29">
    <xf numFmtId="0" fontId="0" fillId="0" borderId="0" xfId="0"/>
    <xf numFmtId="0" fontId="0" fillId="2" borderId="2" xfId="0" applyFill="1" applyBorder="1" applyAlignment="1">
      <alignment vertical="center" wrapText="1"/>
    </xf>
    <xf numFmtId="0" fontId="0" fillId="2" borderId="2" xfId="0" applyFill="1" applyBorder="1" applyAlignment="1">
      <alignment vertical="center"/>
    </xf>
    <xf numFmtId="0" fontId="0" fillId="0" borderId="17" xfId="0" applyBorder="1"/>
    <xf numFmtId="0" fontId="0" fillId="0" borderId="1" xfId="0" applyBorder="1"/>
    <xf numFmtId="0" fontId="4" fillId="0" borderId="17" xfId="0" applyFont="1" applyBorder="1" applyAlignment="1">
      <alignment vertical="center" wrapText="1"/>
    </xf>
    <xf numFmtId="0" fontId="4" fillId="0" borderId="1" xfId="0" applyFont="1" applyBorder="1" applyAlignment="1">
      <alignment vertical="center" wrapText="1"/>
    </xf>
    <xf numFmtId="0" fontId="0" fillId="0" borderId="0" xfId="0" applyProtection="1"/>
    <xf numFmtId="0" fontId="4" fillId="0" borderId="1" xfId="0" applyFont="1" applyBorder="1" applyAlignment="1" applyProtection="1">
      <alignment vertical="center" wrapText="1"/>
    </xf>
    <xf numFmtId="0" fontId="0" fillId="0" borderId="1" xfId="0" applyBorder="1" applyProtection="1"/>
    <xf numFmtId="0" fontId="0" fillId="0" borderId="0" xfId="0" applyFill="1"/>
    <xf numFmtId="0" fontId="0" fillId="0" borderId="0" xfId="0" applyFill="1" applyProtection="1"/>
    <xf numFmtId="0" fontId="4" fillId="0" borderId="1" xfId="0" applyFont="1" applyBorder="1" applyAlignment="1" applyProtection="1">
      <alignment vertical="center"/>
    </xf>
    <xf numFmtId="1" fontId="0" fillId="0" borderId="1" xfId="0" applyNumberFormat="1" applyBorder="1" applyAlignment="1" applyProtection="1">
      <alignment horizontal="left"/>
    </xf>
    <xf numFmtId="0" fontId="1" fillId="2" borderId="0" xfId="0" applyFont="1" applyFill="1" applyAlignment="1" applyProtection="1">
      <alignment horizontal="center" vertical="center"/>
    </xf>
    <xf numFmtId="0" fontId="0" fillId="4" borderId="26" xfId="0" applyFont="1" applyFill="1" applyBorder="1" applyProtection="1"/>
    <xf numFmtId="0" fontId="8" fillId="2" borderId="26" xfId="0" applyFont="1" applyFill="1" applyBorder="1" applyAlignment="1" applyProtection="1">
      <alignment horizontal="left"/>
    </xf>
    <xf numFmtId="0" fontId="0" fillId="4" borderId="4" xfId="0" applyFill="1" applyBorder="1" applyProtection="1"/>
    <xf numFmtId="0" fontId="8" fillId="2" borderId="14" xfId="0" applyFont="1" applyFill="1" applyBorder="1" applyAlignment="1" applyProtection="1">
      <alignment horizontal="left"/>
    </xf>
    <xf numFmtId="0" fontId="0" fillId="2" borderId="13" xfId="0" applyFill="1" applyBorder="1" applyProtection="1"/>
    <xf numFmtId="0" fontId="0" fillId="3" borderId="0" xfId="0" applyFill="1" applyProtection="1"/>
    <xf numFmtId="0" fontId="0" fillId="0" borderId="3" xfId="0"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0" xfId="0" applyProtection="1">
      <protection hidden="1"/>
    </xf>
    <xf numFmtId="0" fontId="0" fillId="3" borderId="0" xfId="0" applyFill="1" applyProtection="1">
      <protection hidden="1"/>
    </xf>
    <xf numFmtId="0" fontId="0" fillId="0" borderId="13" xfId="0" applyFont="1" applyBorder="1" applyProtection="1">
      <protection locked="0"/>
    </xf>
    <xf numFmtId="0" fontId="0" fillId="0" borderId="13" xfId="0" applyFont="1" applyFill="1" applyBorder="1" applyAlignment="1" applyProtection="1">
      <alignment horizontal="left"/>
      <protection locked="0"/>
    </xf>
    <xf numFmtId="0" fontId="0" fillId="0" borderId="18" xfId="0" applyFont="1" applyFill="1" applyBorder="1" applyProtection="1">
      <protection locked="0"/>
    </xf>
    <xf numFmtId="0" fontId="0" fillId="0" borderId="11" xfId="0" applyFont="1" applyFill="1" applyBorder="1" applyAlignment="1" applyProtection="1">
      <alignment horizontal="left"/>
      <protection locked="0"/>
    </xf>
    <xf numFmtId="0" fontId="0" fillId="3" borderId="0" xfId="0" applyFill="1" applyAlignment="1" applyProtection="1">
      <alignment horizontal="center"/>
    </xf>
    <xf numFmtId="0" fontId="0" fillId="3" borderId="10" xfId="0" applyFill="1" applyBorder="1" applyAlignment="1" applyProtection="1"/>
    <xf numFmtId="0" fontId="0" fillId="3" borderId="0" xfId="0" applyFill="1" applyAlignment="1" applyProtection="1"/>
    <xf numFmtId="0" fontId="0" fillId="3" borderId="0" xfId="0" applyFill="1" applyBorder="1" applyAlignment="1" applyProtection="1">
      <alignment horizontal="left" vertical="center" wrapText="1"/>
      <protection hidden="1"/>
    </xf>
    <xf numFmtId="0" fontId="0" fillId="3" borderId="0" xfId="0" applyFill="1" applyBorder="1" applyAlignment="1" applyProtection="1">
      <alignment horizontal="center"/>
    </xf>
    <xf numFmtId="0" fontId="8" fillId="3" borderId="25" xfId="0" applyFont="1" applyFill="1" applyBorder="1" applyAlignment="1" applyProtection="1">
      <alignment horizontal="left" vertical="top"/>
    </xf>
    <xf numFmtId="0" fontId="0" fillId="3" borderId="25" xfId="0" applyFont="1" applyFill="1" applyBorder="1" applyAlignment="1" applyProtection="1">
      <alignment horizontal="left" vertical="top"/>
    </xf>
    <xf numFmtId="0" fontId="0" fillId="3" borderId="25" xfId="0" applyFont="1" applyFill="1" applyBorder="1" applyProtection="1"/>
    <xf numFmtId="0" fontId="0" fillId="3" borderId="25" xfId="0" applyFont="1" applyFill="1" applyBorder="1" applyAlignment="1" applyProtection="1">
      <alignment horizontal="left"/>
    </xf>
    <xf numFmtId="0" fontId="0" fillId="3" borderId="25" xfId="0" applyFont="1" applyFill="1" applyBorder="1" applyAlignment="1" applyProtection="1"/>
    <xf numFmtId="0" fontId="8" fillId="3" borderId="25" xfId="0" applyFont="1" applyFill="1" applyBorder="1" applyAlignment="1" applyProtection="1">
      <alignment horizontal="left"/>
    </xf>
    <xf numFmtId="0" fontId="0" fillId="3" borderId="0" xfId="0" applyFill="1" applyBorder="1" applyAlignment="1" applyProtection="1"/>
    <xf numFmtId="0" fontId="0" fillId="3" borderId="0" xfId="0" applyFill="1"/>
    <xf numFmtId="0" fontId="0" fillId="3" borderId="0" xfId="0" applyFill="1" applyAlignment="1" applyProtection="1">
      <alignment horizontal="left"/>
    </xf>
    <xf numFmtId="0" fontId="8" fillId="0" borderId="1" xfId="0" applyFont="1" applyBorder="1" applyAlignment="1" applyProtection="1">
      <alignment horizontal="left"/>
    </xf>
    <xf numFmtId="0" fontId="8" fillId="0" borderId="1" xfId="0" applyFont="1" applyBorder="1" applyProtection="1"/>
    <xf numFmtId="164" fontId="0" fillId="0" borderId="1" xfId="0" applyNumberFormat="1" applyBorder="1" applyProtection="1"/>
    <xf numFmtId="0" fontId="0" fillId="0" borderId="0" xfId="0" applyAlignment="1" applyProtection="1">
      <alignment horizontal="left"/>
    </xf>
    <xf numFmtId="164" fontId="0" fillId="0" borderId="17" xfId="0" applyNumberFormat="1" applyFill="1" applyBorder="1"/>
    <xf numFmtId="164" fontId="0" fillId="0" borderId="1" xfId="0" applyNumberFormat="1" applyFill="1" applyBorder="1"/>
    <xf numFmtId="0" fontId="4" fillId="0" borderId="30" xfId="0" applyFont="1" applyBorder="1" applyAlignment="1">
      <alignment vertical="center" wrapText="1"/>
    </xf>
    <xf numFmtId="0" fontId="0" fillId="0" borderId="30" xfId="0" applyBorder="1"/>
    <xf numFmtId="164" fontId="0" fillId="0" borderId="30" xfId="0" applyNumberFormat="1" applyFill="1" applyBorder="1"/>
    <xf numFmtId="0" fontId="8" fillId="0" borderId="17" xfId="0" applyFont="1" applyBorder="1"/>
    <xf numFmtId="164" fontId="0" fillId="0" borderId="17" xfId="0" applyNumberFormat="1" applyBorder="1"/>
    <xf numFmtId="0" fontId="9" fillId="4" borderId="0" xfId="0" applyFont="1" applyFill="1" applyAlignment="1">
      <alignment vertical="center" wrapText="1"/>
    </xf>
    <xf numFmtId="0" fontId="9" fillId="4" borderId="0" xfId="0" applyFont="1" applyFill="1" applyAlignment="1">
      <alignment vertical="center"/>
    </xf>
    <xf numFmtId="0" fontId="2" fillId="3" borderId="0" xfId="0" applyFont="1" applyFill="1" applyBorder="1" applyAlignment="1">
      <alignment horizontal="left" vertical="center"/>
    </xf>
    <xf numFmtId="0" fontId="8" fillId="3" borderId="0" xfId="0" applyFont="1" applyFill="1" applyBorder="1" applyAlignment="1">
      <alignment vertical="top"/>
    </xf>
    <xf numFmtId="0" fontId="0" fillId="3" borderId="0" xfId="0" applyFill="1" applyBorder="1" applyAlignment="1">
      <alignment horizontal="left"/>
    </xf>
    <xf numFmtId="0" fontId="0" fillId="2" borderId="13" xfId="0" applyFill="1" applyBorder="1" applyAlignment="1" applyProtection="1">
      <alignment horizontal="left" vertical="center"/>
    </xf>
    <xf numFmtId="0" fontId="0" fillId="2" borderId="14" xfId="0" applyFill="1" applyBorder="1" applyAlignment="1" applyProtection="1">
      <alignment horizontal="left" vertical="center"/>
    </xf>
    <xf numFmtId="0" fontId="0" fillId="2" borderId="5" xfId="0" applyFill="1" applyBorder="1" applyAlignment="1" applyProtection="1">
      <alignment horizontal="left" vertical="center" wrapText="1"/>
    </xf>
    <xf numFmtId="0" fontId="0" fillId="0" borderId="5" xfId="0" applyBorder="1" applyAlignment="1" applyProtection="1">
      <alignment horizontal="left" vertical="center"/>
    </xf>
    <xf numFmtId="0" fontId="0" fillId="2" borderId="10" xfId="0" applyFill="1" applyBorder="1" applyAlignment="1" applyProtection="1">
      <alignment horizontal="left" vertical="center"/>
    </xf>
    <xf numFmtId="0" fontId="0" fillId="0" borderId="10" xfId="0" applyBorder="1" applyAlignment="1" applyProtection="1">
      <alignment horizontal="left" vertical="center"/>
    </xf>
    <xf numFmtId="0" fontId="0" fillId="2" borderId="2" xfId="0" applyFill="1" applyBorder="1" applyAlignment="1" applyProtection="1">
      <alignment horizontal="center"/>
    </xf>
    <xf numFmtId="1" fontId="6" fillId="0" borderId="13" xfId="0" applyNumberFormat="1" applyFont="1" applyBorder="1" applyAlignment="1" applyProtection="1">
      <alignment horizontal="center" vertical="center" wrapText="1"/>
      <protection locked="0"/>
    </xf>
    <xf numFmtId="1" fontId="6" fillId="0" borderId="11" xfId="0" applyNumberFormat="1" applyFont="1" applyBorder="1" applyAlignment="1" applyProtection="1">
      <alignment horizontal="center" vertical="center" wrapText="1"/>
      <protection locked="0"/>
    </xf>
    <xf numFmtId="1" fontId="6" fillId="0" borderId="14"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7" fillId="2" borderId="0" xfId="0" applyFont="1" applyFill="1" applyAlignment="1" applyProtection="1">
      <alignment horizontal="center"/>
    </xf>
    <xf numFmtId="0" fontId="0" fillId="4" borderId="9" xfId="0" applyFill="1" applyBorder="1" applyAlignment="1" applyProtection="1">
      <alignment horizontal="left"/>
    </xf>
    <xf numFmtId="0" fontId="0" fillId="4" borderId="16" xfId="0" applyFill="1" applyBorder="1" applyAlignment="1" applyProtection="1">
      <alignment horizontal="left"/>
    </xf>
    <xf numFmtId="0" fontId="8" fillId="2" borderId="7" xfId="0" applyFont="1" applyFill="1" applyBorder="1" applyAlignment="1" applyProtection="1">
      <alignment horizontal="left" vertical="top"/>
    </xf>
    <xf numFmtId="0" fontId="0" fillId="2" borderId="8" xfId="0" applyFont="1" applyFill="1" applyBorder="1" applyAlignment="1" applyProtection="1">
      <alignment horizontal="left" vertical="top"/>
    </xf>
    <xf numFmtId="0" fontId="0" fillId="3" borderId="6" xfId="0" applyFont="1" applyFill="1" applyBorder="1" applyAlignment="1" applyProtection="1">
      <alignment horizontal="left"/>
      <protection locked="0"/>
    </xf>
    <xf numFmtId="0" fontId="0" fillId="3" borderId="15" xfId="0" applyFont="1" applyFill="1" applyBorder="1" applyAlignment="1" applyProtection="1">
      <alignment horizontal="left"/>
      <protection locked="0"/>
    </xf>
    <xf numFmtId="0" fontId="0" fillId="0" borderId="6" xfId="0" applyFont="1" applyFill="1" applyBorder="1" applyAlignment="1" applyProtection="1">
      <alignment horizontal="left"/>
      <protection locked="0"/>
    </xf>
    <xf numFmtId="0" fontId="0" fillId="0" borderId="5" xfId="0" applyFont="1" applyFill="1" applyBorder="1" applyAlignment="1" applyProtection="1">
      <protection locked="0"/>
    </xf>
    <xf numFmtId="0" fontId="0" fillId="0" borderId="15" xfId="0" applyFont="1" applyFill="1" applyBorder="1" applyAlignment="1" applyProtection="1">
      <protection locked="0"/>
    </xf>
    <xf numFmtId="0" fontId="0" fillId="2" borderId="27" xfId="0" applyFont="1" applyFill="1" applyBorder="1" applyAlignment="1" applyProtection="1">
      <alignment horizontal="left"/>
    </xf>
    <xf numFmtId="0" fontId="0" fillId="0" borderId="28" xfId="0" applyFont="1" applyBorder="1" applyAlignment="1" applyProtection="1"/>
    <xf numFmtId="0" fontId="0" fillId="0" borderId="29" xfId="0" applyFont="1" applyBorder="1" applyAlignment="1" applyProtection="1"/>
    <xf numFmtId="0" fontId="0" fillId="0" borderId="7" xfId="0" applyFont="1" applyFill="1" applyBorder="1" applyAlignment="1" applyProtection="1">
      <alignment horizontal="left"/>
      <protection locked="0"/>
    </xf>
    <xf numFmtId="0" fontId="0" fillId="0" borderId="8" xfId="0" applyFont="1" applyFill="1" applyBorder="1" applyAlignment="1" applyProtection="1">
      <alignment horizontal="left"/>
      <protection locked="0"/>
    </xf>
    <xf numFmtId="0" fontId="0" fillId="2" borderId="9" xfId="0" applyFill="1" applyBorder="1" applyAlignment="1" applyProtection="1">
      <alignment vertical="top"/>
    </xf>
    <xf numFmtId="0" fontId="0" fillId="0" borderId="10" xfId="0" applyBorder="1" applyAlignment="1" applyProtection="1"/>
    <xf numFmtId="0" fontId="0" fillId="0" borderId="16" xfId="0" applyBorder="1" applyAlignment="1" applyProtection="1"/>
    <xf numFmtId="0" fontId="3" fillId="2" borderId="0" xfId="0" applyFont="1" applyFill="1" applyAlignment="1" applyProtection="1">
      <alignment horizontal="left" vertical="center"/>
    </xf>
    <xf numFmtId="0" fontId="3" fillId="0" borderId="0" xfId="0" applyFont="1" applyAlignment="1" applyProtection="1">
      <alignment horizontal="left" vertical="center"/>
    </xf>
    <xf numFmtId="0" fontId="2" fillId="2" borderId="0" xfId="0" applyFont="1" applyFill="1" applyAlignment="1" applyProtection="1">
      <alignment horizontal="left" vertical="center"/>
    </xf>
    <xf numFmtId="0" fontId="0" fillId="0" borderId="0" xfId="0" applyAlignment="1" applyProtection="1">
      <alignment horizontal="left" vertical="center"/>
    </xf>
    <xf numFmtId="0" fontId="10" fillId="0" borderId="6" xfId="1" applyBorder="1" applyAlignment="1" applyProtection="1">
      <alignment horizontal="left"/>
      <protection locked="0"/>
    </xf>
    <xf numFmtId="0" fontId="0" fillId="0" borderId="15" xfId="0" applyFont="1" applyBorder="1" applyAlignment="1" applyProtection="1">
      <alignment horizontal="left"/>
      <protection locked="0"/>
    </xf>
    <xf numFmtId="0" fontId="0" fillId="4" borderId="27" xfId="0" applyFont="1" applyFill="1" applyBorder="1" applyAlignment="1" applyProtection="1">
      <alignment horizontal="left"/>
    </xf>
    <xf numFmtId="0" fontId="0" fillId="4" borderId="29" xfId="0" applyFont="1" applyFill="1" applyBorder="1" applyAlignment="1" applyProtection="1">
      <alignment horizontal="left"/>
    </xf>
    <xf numFmtId="0" fontId="0" fillId="0" borderId="0" xfId="0" applyFont="1" applyBorder="1" applyAlignment="1" applyProtection="1">
      <protection locked="0"/>
    </xf>
    <xf numFmtId="0" fontId="0" fillId="0" borderId="8" xfId="0" applyFont="1" applyBorder="1" applyAlignment="1" applyProtection="1">
      <protection locked="0"/>
    </xf>
    <xf numFmtId="0" fontId="0" fillId="2" borderId="9" xfId="0" applyFill="1" applyBorder="1" applyAlignment="1" applyProtection="1">
      <alignment horizontal="left" vertical="top"/>
    </xf>
    <xf numFmtId="0" fontId="0" fillId="2" borderId="16" xfId="0" applyFill="1" applyBorder="1" applyAlignment="1" applyProtection="1">
      <alignment horizontal="left" vertical="top"/>
    </xf>
    <xf numFmtId="0" fontId="0" fillId="0" borderId="19" xfId="0" applyBorder="1" applyAlignment="1">
      <alignment horizontal="left"/>
    </xf>
    <xf numFmtId="0" fontId="0" fillId="0" borderId="32" xfId="0" applyBorder="1" applyAlignment="1">
      <alignment horizontal="left"/>
    </xf>
    <xf numFmtId="0" fontId="0" fillId="0" borderId="20" xfId="0" applyBorder="1" applyAlignment="1">
      <alignment horizontal="left"/>
    </xf>
    <xf numFmtId="0" fontId="2" fillId="2" borderId="0" xfId="0" applyFont="1" applyFill="1" applyBorder="1" applyAlignment="1">
      <alignment horizontal="center" vertical="center"/>
    </xf>
    <xf numFmtId="0" fontId="8" fillId="4" borderId="13" xfId="0" applyFont="1" applyFill="1" applyBorder="1" applyAlignment="1">
      <alignment horizontal="center" vertical="top"/>
    </xf>
    <xf numFmtId="0" fontId="8" fillId="4" borderId="11" xfId="0" applyFont="1" applyFill="1" applyBorder="1" applyAlignment="1">
      <alignment horizontal="center" vertical="top"/>
    </xf>
    <xf numFmtId="0" fontId="8" fillId="4" borderId="14" xfId="0" applyFont="1" applyFill="1" applyBorder="1" applyAlignment="1">
      <alignment horizontal="center" vertical="top"/>
    </xf>
    <xf numFmtId="0" fontId="8" fillId="4" borderId="13" xfId="0" applyFont="1" applyFill="1" applyBorder="1" applyAlignment="1">
      <alignment vertical="top"/>
    </xf>
    <xf numFmtId="0" fontId="8" fillId="0" borderId="11" xfId="0" applyFont="1" applyBorder="1" applyAlignment="1">
      <alignment vertical="top"/>
    </xf>
    <xf numFmtId="0" fontId="8" fillId="0" borderId="14" xfId="0" applyFont="1" applyBorder="1" applyAlignment="1">
      <alignment vertical="top"/>
    </xf>
    <xf numFmtId="0" fontId="0" fillId="0" borderId="21" xfId="0" applyBorder="1" applyAlignment="1">
      <alignment horizontal="left"/>
    </xf>
    <xf numFmtId="0" fontId="0" fillId="0" borderId="33"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31" xfId="0" applyBorder="1" applyAlignment="1">
      <alignment horizontal="left"/>
    </xf>
    <xf numFmtId="0" fontId="0" fillId="0" borderId="24" xfId="0" applyBorder="1" applyAlignment="1">
      <alignment horizontal="left"/>
    </xf>
    <xf numFmtId="0" fontId="11" fillId="0" borderId="0" xfId="0" applyFont="1" applyFill="1" applyAlignment="1" applyProtection="1">
      <alignment horizontal="center"/>
    </xf>
  </cellXfs>
  <cellStyles count="2">
    <cellStyle name="Link" xfId="1" builtinId="8"/>
    <cellStyle name="Standard" xfId="0" builtinId="0"/>
  </cellStyles>
  <dxfs count="90">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92D050"/>
        </patternFill>
      </fill>
    </dxf>
    <dxf>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238124</xdr:colOff>
      <xdr:row>1</xdr:row>
      <xdr:rowOff>47625</xdr:rowOff>
    </xdr:from>
    <xdr:to>
      <xdr:col>3</xdr:col>
      <xdr:colOff>936232</xdr:colOff>
      <xdr:row>2</xdr:row>
      <xdr:rowOff>196125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4" y="238125"/>
          <a:ext cx="3060308"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133351</xdr:colOff>
      <xdr:row>0</xdr:row>
      <xdr:rowOff>57150</xdr:rowOff>
    </xdr:from>
    <xdr:to>
      <xdr:col>9</xdr:col>
      <xdr:colOff>344454</xdr:colOff>
      <xdr:row>1</xdr:row>
      <xdr:rowOff>114600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9551" y="57150"/>
          <a:ext cx="2754278" cy="64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M348"/>
  <sheetViews>
    <sheetView tabSelected="1" zoomScaleNormal="100" zoomScaleSheetLayoutView="100" workbookViewId="0">
      <selection activeCell="D9" sqref="D9"/>
    </sheetView>
  </sheetViews>
  <sheetFormatPr baseColWidth="10" defaultColWidth="0" defaultRowHeight="15" zeroHeight="1" x14ac:dyDescent="0.25"/>
  <cols>
    <col min="1" max="1" width="6.5703125" style="28" customWidth="1"/>
    <col min="2" max="2" width="14.7109375" style="27" customWidth="1"/>
    <col min="3" max="3" width="20.7109375" style="27" customWidth="1"/>
    <col min="4" max="4" width="35.28515625" style="27" customWidth="1"/>
    <col min="5" max="5" width="20.7109375" style="27" customWidth="1"/>
    <col min="6" max="6" width="10.7109375" style="27" customWidth="1"/>
    <col min="7" max="7" width="20.7109375" style="27" customWidth="1"/>
    <col min="8" max="8" width="10.7109375" style="27" customWidth="1"/>
    <col min="9" max="9" width="22.7109375" style="27" customWidth="1"/>
    <col min="10" max="10" width="10.7109375" style="27" customWidth="1"/>
    <col min="11" max="11" width="6.5703125" style="28" customWidth="1"/>
    <col min="12" max="13" width="0" style="27" hidden="1" customWidth="1"/>
    <col min="14" max="16384" width="44.42578125" style="27" hidden="1"/>
  </cols>
  <sheetData>
    <row r="1" spans="1:13" s="28" customFormat="1" ht="15" customHeight="1" x14ac:dyDescent="0.25">
      <c r="A1" s="33"/>
      <c r="B1" s="35"/>
      <c r="C1" s="35"/>
      <c r="D1" s="35"/>
      <c r="E1" s="35"/>
      <c r="F1" s="35"/>
      <c r="G1" s="35"/>
      <c r="H1" s="35"/>
      <c r="I1" s="35"/>
      <c r="J1" s="35"/>
      <c r="K1" s="35"/>
    </row>
    <row r="2" spans="1:13" ht="45" customHeight="1" x14ac:dyDescent="0.25">
      <c r="A2" s="33"/>
      <c r="B2" s="82"/>
      <c r="C2" s="82"/>
      <c r="D2" s="82"/>
      <c r="E2" s="82"/>
      <c r="F2" s="14"/>
      <c r="G2" s="100" t="s">
        <v>8</v>
      </c>
      <c r="H2" s="101"/>
      <c r="I2" s="101"/>
      <c r="J2" s="101"/>
      <c r="K2" s="35"/>
    </row>
    <row r="3" spans="1:13" ht="21.75" customHeight="1" x14ac:dyDescent="0.25">
      <c r="A3" s="33"/>
      <c r="B3" s="82"/>
      <c r="C3" s="82"/>
      <c r="D3" s="82"/>
      <c r="E3" s="82"/>
      <c r="F3" s="14"/>
      <c r="G3" s="102" t="str">
        <f>+Rennübersicht!B1</f>
        <v>Herbstsprintregatta am 23.09.2017</v>
      </c>
      <c r="H3" s="103"/>
      <c r="I3" s="103"/>
      <c r="J3" s="103"/>
      <c r="K3" s="35"/>
    </row>
    <row r="4" spans="1:13" s="28" customFormat="1" ht="15" customHeight="1" thickBot="1" x14ac:dyDescent="0.3">
      <c r="A4" s="33"/>
      <c r="B4" s="44"/>
      <c r="C4" s="44"/>
      <c r="D4" s="44"/>
      <c r="E4" s="44"/>
      <c r="F4" s="44"/>
      <c r="G4" s="44"/>
      <c r="H4" s="44"/>
      <c r="I4" s="44"/>
      <c r="J4" s="44"/>
      <c r="K4" s="35"/>
    </row>
    <row r="5" spans="1:13" ht="15" customHeight="1" x14ac:dyDescent="0.25">
      <c r="A5" s="33"/>
      <c r="B5" s="87"/>
      <c r="C5" s="88"/>
      <c r="D5" s="29"/>
      <c r="E5" s="89"/>
      <c r="F5" s="90"/>
      <c r="G5" s="91"/>
      <c r="H5" s="30"/>
      <c r="I5" s="104"/>
      <c r="J5" s="105"/>
      <c r="K5" s="35"/>
    </row>
    <row r="6" spans="1:13" ht="15" customHeight="1" thickBot="1" x14ac:dyDescent="0.3">
      <c r="A6" s="33"/>
      <c r="B6" s="85" t="s">
        <v>105</v>
      </c>
      <c r="C6" s="86"/>
      <c r="D6" s="15" t="s">
        <v>106</v>
      </c>
      <c r="E6" s="92" t="s">
        <v>107</v>
      </c>
      <c r="F6" s="93"/>
      <c r="G6" s="94"/>
      <c r="H6" s="16" t="s">
        <v>16</v>
      </c>
      <c r="I6" s="106" t="s">
        <v>17</v>
      </c>
      <c r="J6" s="107"/>
      <c r="K6" s="35"/>
    </row>
    <row r="7" spans="1:13" s="28" customFormat="1" ht="15" customHeight="1" thickBot="1" x14ac:dyDescent="0.3">
      <c r="A7" s="37"/>
      <c r="B7" s="38"/>
      <c r="C7" s="39"/>
      <c r="D7" s="40"/>
      <c r="E7" s="41"/>
      <c r="F7" s="42"/>
      <c r="G7" s="42"/>
      <c r="H7" s="43"/>
      <c r="I7" s="41"/>
      <c r="J7" s="41"/>
      <c r="K7" s="44"/>
    </row>
    <row r="8" spans="1:13" ht="15" customHeight="1" x14ac:dyDescent="0.25">
      <c r="A8" s="33"/>
      <c r="B8" s="95"/>
      <c r="C8" s="96"/>
      <c r="D8" s="31"/>
      <c r="E8" s="95"/>
      <c r="F8" s="108"/>
      <c r="G8" s="109"/>
      <c r="H8" s="32"/>
      <c r="I8" s="95"/>
      <c r="J8" s="96"/>
      <c r="K8" s="35"/>
    </row>
    <row r="9" spans="1:13" ht="15" customHeight="1" thickBot="1" x14ac:dyDescent="0.3">
      <c r="A9" s="33"/>
      <c r="B9" s="110" t="s">
        <v>18</v>
      </c>
      <c r="C9" s="111"/>
      <c r="D9" s="17" t="s">
        <v>19</v>
      </c>
      <c r="E9" s="97" t="s">
        <v>20</v>
      </c>
      <c r="F9" s="98"/>
      <c r="G9" s="99"/>
      <c r="H9" s="18" t="s">
        <v>16</v>
      </c>
      <c r="I9" s="83" t="s">
        <v>21</v>
      </c>
      <c r="J9" s="84"/>
      <c r="K9" s="35"/>
    </row>
    <row r="10" spans="1:13" s="28" customFormat="1" ht="15" customHeight="1" thickBot="1" x14ac:dyDescent="0.3">
      <c r="A10" s="33"/>
      <c r="B10" s="34"/>
      <c r="C10" s="34"/>
      <c r="D10" s="34"/>
      <c r="E10" s="34"/>
      <c r="F10" s="34"/>
      <c r="G10" s="34"/>
      <c r="H10" s="34"/>
      <c r="I10" s="34"/>
      <c r="J10" s="34"/>
      <c r="K10" s="35"/>
      <c r="L10" s="36"/>
    </row>
    <row r="11" spans="1:13" ht="15" customHeight="1" thickBot="1" x14ac:dyDescent="0.3">
      <c r="A11" s="33"/>
      <c r="B11" s="63" t="s">
        <v>15</v>
      </c>
      <c r="C11" s="65" t="s">
        <v>10</v>
      </c>
      <c r="D11" s="66"/>
      <c r="E11" s="69" t="s">
        <v>1</v>
      </c>
      <c r="F11" s="69"/>
      <c r="G11" s="69"/>
      <c r="H11" s="69"/>
      <c r="I11" s="69"/>
      <c r="J11" s="69"/>
      <c r="K11" s="35"/>
    </row>
    <row r="12" spans="1:13" ht="15" customHeight="1" thickBot="1" x14ac:dyDescent="0.3">
      <c r="A12" s="33"/>
      <c r="B12" s="64"/>
      <c r="C12" s="67"/>
      <c r="D12" s="68"/>
      <c r="E12" s="19" t="s">
        <v>4</v>
      </c>
      <c r="F12" s="19" t="s">
        <v>2</v>
      </c>
      <c r="G12" s="19" t="s">
        <v>4</v>
      </c>
      <c r="H12" s="19" t="s">
        <v>2</v>
      </c>
      <c r="I12" s="19" t="s">
        <v>3</v>
      </c>
      <c r="J12" s="19" t="s">
        <v>2</v>
      </c>
      <c r="K12" s="35"/>
    </row>
    <row r="13" spans="1:13" ht="15" customHeight="1" x14ac:dyDescent="0.25">
      <c r="A13" s="33"/>
      <c r="B13" s="70"/>
      <c r="C13" s="73" t="str">
        <f>IFERROR(VLOOKUP(B13,Rennübersicht!$B$4:$J$61,3,FALSE),"Zuerst die gültige Rennnumer im Feld links eingeben")</f>
        <v>Zuerst die gültige Rennnumer im Feld links eingeben</v>
      </c>
      <c r="D13" s="74"/>
      <c r="E13" s="21"/>
      <c r="F13" s="22"/>
      <c r="G13" s="21"/>
      <c r="H13" s="21"/>
      <c r="I13" s="79"/>
      <c r="J13" s="79"/>
      <c r="K13" s="35"/>
      <c r="L13" s="27">
        <f>IFERROR(VLOOKUP(B13,Rennübersicht!$B$4:$J$61,4,FALSE),0)</f>
        <v>0</v>
      </c>
      <c r="M13" s="27">
        <f>IFERROR(VLOOKUP(B13,Rennübersicht!$B$4:$J$61,6,FALSE),0)</f>
        <v>0</v>
      </c>
    </row>
    <row r="14" spans="1:13" ht="15" customHeight="1" x14ac:dyDescent="0.25">
      <c r="A14" s="33"/>
      <c r="B14" s="71"/>
      <c r="C14" s="75"/>
      <c r="D14" s="76"/>
      <c r="E14" s="23"/>
      <c r="F14" s="24"/>
      <c r="G14" s="23"/>
      <c r="H14" s="23"/>
      <c r="I14" s="80"/>
      <c r="J14" s="80"/>
      <c r="K14" s="35"/>
      <c r="L14" s="27">
        <f>IFERROR(VLOOKUP(B13,Rennübersicht!$B$4:$J$61,5,FALSE),0)</f>
        <v>0</v>
      </c>
      <c r="M14" s="27">
        <f>IFERROR(VLOOKUP(B13,Rennübersicht!$B$4:$J$61,7,FALSE),0)</f>
        <v>0</v>
      </c>
    </row>
    <row r="15" spans="1:13" ht="15" customHeight="1" x14ac:dyDescent="0.25">
      <c r="A15" s="33"/>
      <c r="B15" s="71"/>
      <c r="C15" s="75"/>
      <c r="D15" s="76"/>
      <c r="E15" s="23"/>
      <c r="F15" s="24"/>
      <c r="G15" s="23"/>
      <c r="H15" s="23"/>
      <c r="I15" s="80"/>
      <c r="J15" s="80"/>
      <c r="K15" s="35"/>
      <c r="L15" s="27">
        <f>IFERROR(VLOOKUP(B13,Rennübersicht!$B$4:$J$61,8,FALSE),0)</f>
        <v>0</v>
      </c>
      <c r="M15" s="27">
        <f>L15-COUNTIF(E13:E16,"&lt;&gt;")-COUNTIF(G13:G16,"&lt;&gt;")</f>
        <v>0</v>
      </c>
    </row>
    <row r="16" spans="1:13" ht="15" customHeight="1" thickBot="1" x14ac:dyDescent="0.3">
      <c r="A16" s="33"/>
      <c r="B16" s="72"/>
      <c r="C16" s="77"/>
      <c r="D16" s="78"/>
      <c r="E16" s="25"/>
      <c r="F16" s="26"/>
      <c r="G16" s="25"/>
      <c r="H16" s="25"/>
      <c r="I16" s="81"/>
      <c r="J16" s="81"/>
      <c r="K16" s="35"/>
      <c r="L16" s="27">
        <f>IFERROR(VLOOKUP(B13,Rennübersicht!$B$4:$J$61,9,FALSE),0)</f>
        <v>0</v>
      </c>
    </row>
    <row r="17" spans="1:13" s="28" customFormat="1" ht="15" customHeight="1" thickBot="1" x14ac:dyDescent="0.3">
      <c r="A17" s="20"/>
      <c r="B17" s="20"/>
      <c r="C17" s="20"/>
      <c r="D17" s="20"/>
      <c r="E17" s="20"/>
      <c r="F17" s="20"/>
      <c r="G17" s="20"/>
      <c r="H17" s="20"/>
      <c r="I17" s="20"/>
      <c r="J17" s="20"/>
      <c r="K17" s="20"/>
    </row>
    <row r="18" spans="1:13" ht="15" customHeight="1" thickBot="1" x14ac:dyDescent="0.3">
      <c r="A18" s="33"/>
      <c r="B18" s="63" t="s">
        <v>15</v>
      </c>
      <c r="C18" s="65" t="s">
        <v>10</v>
      </c>
      <c r="D18" s="66"/>
      <c r="E18" s="69" t="s">
        <v>1</v>
      </c>
      <c r="F18" s="69"/>
      <c r="G18" s="69"/>
      <c r="H18" s="69"/>
      <c r="I18" s="69"/>
      <c r="J18" s="69"/>
      <c r="K18" s="35"/>
    </row>
    <row r="19" spans="1:13" ht="15" customHeight="1" thickBot="1" x14ac:dyDescent="0.3">
      <c r="A19" s="33"/>
      <c r="B19" s="64"/>
      <c r="C19" s="67"/>
      <c r="D19" s="68"/>
      <c r="E19" s="19" t="s">
        <v>4</v>
      </c>
      <c r="F19" s="19" t="s">
        <v>2</v>
      </c>
      <c r="G19" s="19" t="s">
        <v>4</v>
      </c>
      <c r="H19" s="19" t="s">
        <v>2</v>
      </c>
      <c r="I19" s="19" t="s">
        <v>3</v>
      </c>
      <c r="J19" s="19" t="s">
        <v>2</v>
      </c>
      <c r="K19" s="35"/>
    </row>
    <row r="20" spans="1:13" ht="15" customHeight="1" x14ac:dyDescent="0.25">
      <c r="A20" s="33"/>
      <c r="B20" s="70"/>
      <c r="C20" s="73" t="str">
        <f>IFERROR(VLOOKUP(B20,Rennübersicht!$B$4:$J$61,3,FALSE),"Zuerst die gültige Rennnumer im Feld links eingeben")</f>
        <v>Zuerst die gültige Rennnumer im Feld links eingeben</v>
      </c>
      <c r="D20" s="74"/>
      <c r="E20" s="21"/>
      <c r="F20" s="22"/>
      <c r="G20" s="21"/>
      <c r="H20" s="21"/>
      <c r="I20" s="79"/>
      <c r="J20" s="79"/>
      <c r="K20" s="35"/>
      <c r="L20" s="27">
        <f>IFERROR(VLOOKUP(B20,Rennübersicht!$B$4:$J$61,4,FALSE),0)</f>
        <v>0</v>
      </c>
      <c r="M20" s="27">
        <f>IFERROR(VLOOKUP(B20,Rennübersicht!$B$4:$J$61,6,FALSE),0)</f>
        <v>0</v>
      </c>
    </row>
    <row r="21" spans="1:13" ht="15" customHeight="1" x14ac:dyDescent="0.25">
      <c r="A21" s="33"/>
      <c r="B21" s="71"/>
      <c r="C21" s="75"/>
      <c r="D21" s="76"/>
      <c r="E21" s="23"/>
      <c r="F21" s="24"/>
      <c r="G21" s="23"/>
      <c r="H21" s="23"/>
      <c r="I21" s="80"/>
      <c r="J21" s="80"/>
      <c r="K21" s="35"/>
      <c r="L21" s="27">
        <f>IFERROR(VLOOKUP(B20,Rennübersicht!$B$4:$J$61,5,FALSE),0)</f>
        <v>0</v>
      </c>
      <c r="M21" s="27">
        <f>IFERROR(VLOOKUP(B20,Rennübersicht!$B$4:$J$61,7,FALSE),0)</f>
        <v>0</v>
      </c>
    </row>
    <row r="22" spans="1:13" ht="15" customHeight="1" x14ac:dyDescent="0.25">
      <c r="A22" s="33"/>
      <c r="B22" s="71"/>
      <c r="C22" s="75"/>
      <c r="D22" s="76"/>
      <c r="E22" s="23"/>
      <c r="F22" s="24"/>
      <c r="G22" s="23"/>
      <c r="H22" s="23"/>
      <c r="I22" s="80"/>
      <c r="J22" s="80"/>
      <c r="K22" s="35"/>
      <c r="L22" s="27">
        <f>IFERROR(VLOOKUP(B20,Rennübersicht!$B$4:$J$61,8,FALSE),0)</f>
        <v>0</v>
      </c>
      <c r="M22" s="27">
        <f t="shared" ref="M22" si="0">L22-COUNTIF(E20:E23,"&lt;&gt;")-COUNTIF(G20:G23,"&lt;&gt;")</f>
        <v>0</v>
      </c>
    </row>
    <row r="23" spans="1:13" ht="15" customHeight="1" thickBot="1" x14ac:dyDescent="0.3">
      <c r="A23" s="33"/>
      <c r="B23" s="72"/>
      <c r="C23" s="77"/>
      <c r="D23" s="78"/>
      <c r="E23" s="25"/>
      <c r="F23" s="26"/>
      <c r="G23" s="25"/>
      <c r="H23" s="25"/>
      <c r="I23" s="81"/>
      <c r="J23" s="81"/>
      <c r="K23" s="35"/>
      <c r="L23" s="27">
        <f>IFERROR(VLOOKUP(B20,Rennübersicht!$B$4:$J$61,9,FALSE),0)</f>
        <v>0</v>
      </c>
    </row>
    <row r="24" spans="1:13" s="28" customFormat="1" ht="15" customHeight="1" thickBot="1" x14ac:dyDescent="0.3">
      <c r="A24" s="20"/>
      <c r="B24" s="20"/>
      <c r="C24" s="20"/>
      <c r="D24" s="20"/>
      <c r="E24" s="20"/>
      <c r="F24" s="20"/>
      <c r="G24" s="20"/>
      <c r="H24" s="20"/>
      <c r="I24" s="20"/>
      <c r="J24" s="20"/>
      <c r="K24" s="20"/>
    </row>
    <row r="25" spans="1:13" ht="15" customHeight="1" thickBot="1" x14ac:dyDescent="0.3">
      <c r="A25" s="33"/>
      <c r="B25" s="63" t="s">
        <v>15</v>
      </c>
      <c r="C25" s="65" t="s">
        <v>10</v>
      </c>
      <c r="D25" s="66"/>
      <c r="E25" s="69" t="s">
        <v>1</v>
      </c>
      <c r="F25" s="69"/>
      <c r="G25" s="69"/>
      <c r="H25" s="69"/>
      <c r="I25" s="69"/>
      <c r="J25" s="69"/>
      <c r="K25" s="35"/>
    </row>
    <row r="26" spans="1:13" ht="15" customHeight="1" thickBot="1" x14ac:dyDescent="0.3">
      <c r="A26" s="33"/>
      <c r="B26" s="64"/>
      <c r="C26" s="67"/>
      <c r="D26" s="68"/>
      <c r="E26" s="19" t="s">
        <v>4</v>
      </c>
      <c r="F26" s="19" t="s">
        <v>2</v>
      </c>
      <c r="G26" s="19" t="s">
        <v>4</v>
      </c>
      <c r="H26" s="19" t="s">
        <v>2</v>
      </c>
      <c r="I26" s="19" t="s">
        <v>3</v>
      </c>
      <c r="J26" s="19" t="s">
        <v>2</v>
      </c>
      <c r="K26" s="35"/>
    </row>
    <row r="27" spans="1:13" ht="15" customHeight="1" x14ac:dyDescent="0.25">
      <c r="A27" s="33"/>
      <c r="B27" s="70"/>
      <c r="C27" s="73" t="str">
        <f>IFERROR(VLOOKUP(B27,Rennübersicht!$B$4:$J$61,3,FALSE),"Zuerst die gültige Rennnumer im Feld links eingeben")</f>
        <v>Zuerst die gültige Rennnumer im Feld links eingeben</v>
      </c>
      <c r="D27" s="74"/>
      <c r="E27" s="21"/>
      <c r="F27" s="22"/>
      <c r="G27" s="21"/>
      <c r="H27" s="21"/>
      <c r="I27" s="79"/>
      <c r="J27" s="79"/>
      <c r="K27" s="35"/>
      <c r="L27" s="27">
        <f>IFERROR(VLOOKUP(B27,Rennübersicht!$B$4:$J$61,4,FALSE),0)</f>
        <v>0</v>
      </c>
      <c r="M27" s="27">
        <f>IFERROR(VLOOKUP(B27,Rennübersicht!$B$4:$J$61,6,FALSE),0)</f>
        <v>0</v>
      </c>
    </row>
    <row r="28" spans="1:13" ht="15" customHeight="1" x14ac:dyDescent="0.25">
      <c r="A28" s="33"/>
      <c r="B28" s="71"/>
      <c r="C28" s="75"/>
      <c r="D28" s="76"/>
      <c r="E28" s="23"/>
      <c r="F28" s="24"/>
      <c r="G28" s="23"/>
      <c r="H28" s="23"/>
      <c r="I28" s="80"/>
      <c r="J28" s="80"/>
      <c r="K28" s="35"/>
      <c r="L28" s="27">
        <f>IFERROR(VLOOKUP(B27,Rennübersicht!$B$4:$J$61,5,FALSE),0)</f>
        <v>0</v>
      </c>
      <c r="M28" s="27">
        <f>IFERROR(VLOOKUP(B27,Rennübersicht!$B$4:$J$61,7,FALSE),0)</f>
        <v>0</v>
      </c>
    </row>
    <row r="29" spans="1:13" ht="15" customHeight="1" x14ac:dyDescent="0.25">
      <c r="A29" s="33"/>
      <c r="B29" s="71"/>
      <c r="C29" s="75"/>
      <c r="D29" s="76"/>
      <c r="E29" s="23"/>
      <c r="F29" s="24"/>
      <c r="G29" s="23"/>
      <c r="H29" s="23"/>
      <c r="I29" s="80"/>
      <c r="J29" s="80"/>
      <c r="K29" s="35"/>
      <c r="L29" s="27">
        <f>IFERROR(VLOOKUP(B27,Rennübersicht!$B$4:$J$61,8,FALSE),0)</f>
        <v>0</v>
      </c>
      <c r="M29" s="27">
        <f t="shared" ref="M29" si="1">L29-COUNTIF(E27:E30,"&lt;&gt;")-COUNTIF(G27:G30,"&lt;&gt;")</f>
        <v>0</v>
      </c>
    </row>
    <row r="30" spans="1:13" ht="15" customHeight="1" thickBot="1" x14ac:dyDescent="0.3">
      <c r="A30" s="33"/>
      <c r="B30" s="72"/>
      <c r="C30" s="77"/>
      <c r="D30" s="78"/>
      <c r="E30" s="25"/>
      <c r="F30" s="26"/>
      <c r="G30" s="25"/>
      <c r="H30" s="25"/>
      <c r="I30" s="81"/>
      <c r="J30" s="81"/>
      <c r="K30" s="35"/>
      <c r="L30" s="27">
        <f>IFERROR(VLOOKUP(B27,Rennübersicht!$B$4:$J$61,9,FALSE),0)</f>
        <v>0</v>
      </c>
    </row>
    <row r="31" spans="1:13" s="28" customFormat="1" ht="15" customHeight="1" thickBot="1" x14ac:dyDescent="0.3">
      <c r="A31" s="20"/>
      <c r="B31" s="20"/>
      <c r="C31" s="20"/>
      <c r="D31" s="20"/>
      <c r="E31" s="20"/>
      <c r="F31" s="20"/>
      <c r="G31" s="20"/>
      <c r="H31" s="20"/>
      <c r="I31" s="20"/>
      <c r="J31" s="20"/>
      <c r="K31" s="20"/>
    </row>
    <row r="32" spans="1:13" ht="15" customHeight="1" thickBot="1" x14ac:dyDescent="0.3">
      <c r="A32" s="33"/>
      <c r="B32" s="63" t="s">
        <v>15</v>
      </c>
      <c r="C32" s="65" t="s">
        <v>10</v>
      </c>
      <c r="D32" s="66"/>
      <c r="E32" s="69" t="s">
        <v>1</v>
      </c>
      <c r="F32" s="69"/>
      <c r="G32" s="69"/>
      <c r="H32" s="69"/>
      <c r="I32" s="69"/>
      <c r="J32" s="69"/>
      <c r="K32" s="35"/>
    </row>
    <row r="33" spans="1:13" ht="15" customHeight="1" thickBot="1" x14ac:dyDescent="0.3">
      <c r="A33" s="33"/>
      <c r="B33" s="64"/>
      <c r="C33" s="67"/>
      <c r="D33" s="68"/>
      <c r="E33" s="19" t="s">
        <v>4</v>
      </c>
      <c r="F33" s="19" t="s">
        <v>2</v>
      </c>
      <c r="G33" s="19" t="s">
        <v>4</v>
      </c>
      <c r="H33" s="19" t="s">
        <v>2</v>
      </c>
      <c r="I33" s="19" t="s">
        <v>3</v>
      </c>
      <c r="J33" s="19" t="s">
        <v>2</v>
      </c>
      <c r="K33" s="35"/>
    </row>
    <row r="34" spans="1:13" ht="15" customHeight="1" x14ac:dyDescent="0.25">
      <c r="A34" s="33"/>
      <c r="B34" s="70"/>
      <c r="C34" s="73" t="str">
        <f>IFERROR(VLOOKUP(B34,Rennübersicht!$B$4:$J$61,3,FALSE),"Zuerst die gültige Rennnumer im Feld links eingeben")</f>
        <v>Zuerst die gültige Rennnumer im Feld links eingeben</v>
      </c>
      <c r="D34" s="74"/>
      <c r="E34" s="21"/>
      <c r="F34" s="22"/>
      <c r="G34" s="21"/>
      <c r="H34" s="21"/>
      <c r="I34" s="79"/>
      <c r="J34" s="79"/>
      <c r="K34" s="35"/>
      <c r="L34" s="27">
        <f>IFERROR(VLOOKUP(B34,Rennübersicht!$B$4:$J$61,4,FALSE),0)</f>
        <v>0</v>
      </c>
      <c r="M34" s="27">
        <f>IFERROR(VLOOKUP(B34,Rennübersicht!$B$4:$J$61,6,FALSE),0)</f>
        <v>0</v>
      </c>
    </row>
    <row r="35" spans="1:13" ht="15" customHeight="1" x14ac:dyDescent="0.25">
      <c r="A35" s="33"/>
      <c r="B35" s="71"/>
      <c r="C35" s="75"/>
      <c r="D35" s="76"/>
      <c r="E35" s="23"/>
      <c r="F35" s="24"/>
      <c r="G35" s="23"/>
      <c r="H35" s="23"/>
      <c r="I35" s="80"/>
      <c r="J35" s="80"/>
      <c r="K35" s="35"/>
      <c r="L35" s="27">
        <f>IFERROR(VLOOKUP(B34,Rennübersicht!$B$4:$J$61,5,FALSE),0)</f>
        <v>0</v>
      </c>
      <c r="M35" s="27">
        <f>IFERROR(VLOOKUP(B34,Rennübersicht!$B$4:$J$61,7,FALSE),0)</f>
        <v>0</v>
      </c>
    </row>
    <row r="36" spans="1:13" ht="15" customHeight="1" x14ac:dyDescent="0.25">
      <c r="A36" s="33"/>
      <c r="B36" s="71"/>
      <c r="C36" s="75"/>
      <c r="D36" s="76"/>
      <c r="E36" s="23"/>
      <c r="F36" s="24"/>
      <c r="G36" s="23"/>
      <c r="H36" s="23"/>
      <c r="I36" s="80"/>
      <c r="J36" s="80"/>
      <c r="K36" s="35"/>
      <c r="L36" s="27">
        <f>IFERROR(VLOOKUP(B34,Rennübersicht!$B$4:$J$61,8,FALSE),0)</f>
        <v>0</v>
      </c>
      <c r="M36" s="27">
        <f t="shared" ref="M36" si="2">L36-COUNTIF(E34:E37,"&lt;&gt;")-COUNTIF(G34:G37,"&lt;&gt;")</f>
        <v>0</v>
      </c>
    </row>
    <row r="37" spans="1:13" ht="15" customHeight="1" thickBot="1" x14ac:dyDescent="0.3">
      <c r="A37" s="33"/>
      <c r="B37" s="72"/>
      <c r="C37" s="77"/>
      <c r="D37" s="78"/>
      <c r="E37" s="25"/>
      <c r="F37" s="26"/>
      <c r="G37" s="25"/>
      <c r="H37" s="25"/>
      <c r="I37" s="81"/>
      <c r="J37" s="81"/>
      <c r="K37" s="35"/>
      <c r="L37" s="27">
        <f>IFERROR(VLOOKUP(B34,Rennübersicht!$B$4:$J$61,9,FALSE),0)</f>
        <v>0</v>
      </c>
    </row>
    <row r="38" spans="1:13" s="28" customFormat="1" ht="15" customHeight="1" thickBot="1" x14ac:dyDescent="0.3">
      <c r="A38" s="20"/>
      <c r="B38" s="20"/>
      <c r="C38" s="20"/>
      <c r="D38" s="20"/>
      <c r="E38" s="20"/>
      <c r="F38" s="20"/>
      <c r="G38" s="20"/>
      <c r="H38" s="20"/>
      <c r="I38" s="20"/>
      <c r="J38" s="20"/>
      <c r="K38" s="20"/>
    </row>
    <row r="39" spans="1:13" ht="15" customHeight="1" thickBot="1" x14ac:dyDescent="0.3">
      <c r="A39" s="33"/>
      <c r="B39" s="63" t="s">
        <v>15</v>
      </c>
      <c r="C39" s="65" t="s">
        <v>10</v>
      </c>
      <c r="D39" s="66"/>
      <c r="E39" s="69" t="s">
        <v>1</v>
      </c>
      <c r="F39" s="69"/>
      <c r="G39" s="69"/>
      <c r="H39" s="69"/>
      <c r="I39" s="69"/>
      <c r="J39" s="69"/>
      <c r="K39" s="35"/>
    </row>
    <row r="40" spans="1:13" ht="15" customHeight="1" thickBot="1" x14ac:dyDescent="0.3">
      <c r="A40" s="33"/>
      <c r="B40" s="64"/>
      <c r="C40" s="67"/>
      <c r="D40" s="68"/>
      <c r="E40" s="19" t="s">
        <v>4</v>
      </c>
      <c r="F40" s="19" t="s">
        <v>2</v>
      </c>
      <c r="G40" s="19" t="s">
        <v>4</v>
      </c>
      <c r="H40" s="19" t="s">
        <v>2</v>
      </c>
      <c r="I40" s="19" t="s">
        <v>3</v>
      </c>
      <c r="J40" s="19" t="s">
        <v>2</v>
      </c>
      <c r="K40" s="35"/>
    </row>
    <row r="41" spans="1:13" ht="15" customHeight="1" x14ac:dyDescent="0.25">
      <c r="A41" s="33"/>
      <c r="B41" s="70"/>
      <c r="C41" s="73" t="str">
        <f>IFERROR(VLOOKUP(B41,Rennübersicht!$B$4:$J$61,3,FALSE),"Zuerst die gültige Rennnumer im Feld links eingeben")</f>
        <v>Zuerst die gültige Rennnumer im Feld links eingeben</v>
      </c>
      <c r="D41" s="74"/>
      <c r="E41" s="21"/>
      <c r="F41" s="22"/>
      <c r="G41" s="21"/>
      <c r="H41" s="21"/>
      <c r="I41" s="79"/>
      <c r="J41" s="79"/>
      <c r="K41" s="35"/>
      <c r="L41" s="27">
        <f>IFERROR(VLOOKUP(B41,Rennübersicht!$B$4:$J$61,4,FALSE),0)</f>
        <v>0</v>
      </c>
      <c r="M41" s="27">
        <f>IFERROR(VLOOKUP(B41,Rennübersicht!$B$4:$J$61,6,FALSE),0)</f>
        <v>0</v>
      </c>
    </row>
    <row r="42" spans="1:13" ht="15" customHeight="1" x14ac:dyDescent="0.25">
      <c r="A42" s="33"/>
      <c r="B42" s="71"/>
      <c r="C42" s="75"/>
      <c r="D42" s="76"/>
      <c r="E42" s="23"/>
      <c r="F42" s="24"/>
      <c r="G42" s="23"/>
      <c r="H42" s="23"/>
      <c r="I42" s="80"/>
      <c r="J42" s="80"/>
      <c r="K42" s="35"/>
      <c r="L42" s="27">
        <f>IFERROR(VLOOKUP(B41,Rennübersicht!$B$4:$J$61,5,FALSE),0)</f>
        <v>0</v>
      </c>
      <c r="M42" s="27">
        <f>IFERROR(VLOOKUP(B41,Rennübersicht!$B$4:$J$61,7,FALSE),0)</f>
        <v>0</v>
      </c>
    </row>
    <row r="43" spans="1:13" ht="15" customHeight="1" x14ac:dyDescent="0.25">
      <c r="A43" s="33"/>
      <c r="B43" s="71"/>
      <c r="C43" s="75"/>
      <c r="D43" s="76"/>
      <c r="E43" s="23"/>
      <c r="F43" s="24"/>
      <c r="G43" s="23"/>
      <c r="H43" s="23"/>
      <c r="I43" s="80"/>
      <c r="J43" s="80"/>
      <c r="K43" s="35"/>
      <c r="L43" s="27">
        <f>IFERROR(VLOOKUP(B41,Rennübersicht!$B$4:$J$61,8,FALSE),0)</f>
        <v>0</v>
      </c>
      <c r="M43" s="27">
        <f t="shared" ref="M43" si="3">L43-COUNTIF(E41:E44,"&lt;&gt;")-COUNTIF(G41:G44,"&lt;&gt;")</f>
        <v>0</v>
      </c>
    </row>
    <row r="44" spans="1:13" ht="15" customHeight="1" thickBot="1" x14ac:dyDescent="0.3">
      <c r="A44" s="33"/>
      <c r="B44" s="72"/>
      <c r="C44" s="77"/>
      <c r="D44" s="78"/>
      <c r="E44" s="25"/>
      <c r="F44" s="26"/>
      <c r="G44" s="25"/>
      <c r="H44" s="25"/>
      <c r="I44" s="81"/>
      <c r="J44" s="81"/>
      <c r="K44" s="35"/>
      <c r="L44" s="27">
        <f>IFERROR(VLOOKUP(B41,Rennübersicht!$B$4:$J$61,9,FALSE),0)</f>
        <v>0</v>
      </c>
    </row>
    <row r="45" spans="1:13" s="28" customFormat="1" ht="15" customHeight="1" thickBot="1" x14ac:dyDescent="0.3">
      <c r="A45" s="20"/>
      <c r="B45" s="20"/>
      <c r="C45" s="20"/>
      <c r="D45" s="20"/>
      <c r="E45" s="20"/>
      <c r="F45" s="20"/>
      <c r="G45" s="20"/>
      <c r="H45" s="20"/>
      <c r="I45" s="20"/>
      <c r="J45" s="20"/>
      <c r="K45" s="20"/>
    </row>
    <row r="46" spans="1:13" ht="15" customHeight="1" thickBot="1" x14ac:dyDescent="0.3">
      <c r="A46" s="33"/>
      <c r="B46" s="63" t="s">
        <v>15</v>
      </c>
      <c r="C46" s="65" t="s">
        <v>10</v>
      </c>
      <c r="D46" s="66"/>
      <c r="E46" s="69" t="s">
        <v>1</v>
      </c>
      <c r="F46" s="69"/>
      <c r="G46" s="69"/>
      <c r="H46" s="69"/>
      <c r="I46" s="69"/>
      <c r="J46" s="69"/>
      <c r="K46" s="35"/>
    </row>
    <row r="47" spans="1:13" ht="15" customHeight="1" thickBot="1" x14ac:dyDescent="0.3">
      <c r="A47" s="33"/>
      <c r="B47" s="64"/>
      <c r="C47" s="67"/>
      <c r="D47" s="68"/>
      <c r="E47" s="19" t="s">
        <v>4</v>
      </c>
      <c r="F47" s="19" t="s">
        <v>2</v>
      </c>
      <c r="G47" s="19" t="s">
        <v>4</v>
      </c>
      <c r="H47" s="19" t="s">
        <v>2</v>
      </c>
      <c r="I47" s="19" t="s">
        <v>3</v>
      </c>
      <c r="J47" s="19" t="s">
        <v>2</v>
      </c>
      <c r="K47" s="35"/>
    </row>
    <row r="48" spans="1:13" ht="15" customHeight="1" x14ac:dyDescent="0.25">
      <c r="A48" s="33"/>
      <c r="B48" s="70"/>
      <c r="C48" s="73" t="str">
        <f>IFERROR(VLOOKUP(B48,Rennübersicht!$B$4:$J$61,3,FALSE),"Zuerst die gültige Rennnumer im Feld links eingeben")</f>
        <v>Zuerst die gültige Rennnumer im Feld links eingeben</v>
      </c>
      <c r="D48" s="74"/>
      <c r="E48" s="21"/>
      <c r="F48" s="22"/>
      <c r="G48" s="21"/>
      <c r="H48" s="21"/>
      <c r="I48" s="79"/>
      <c r="J48" s="79"/>
      <c r="K48" s="35"/>
      <c r="L48" s="27">
        <f>IFERROR(VLOOKUP(B48,Rennübersicht!$B$4:$J$61,4,FALSE),0)</f>
        <v>0</v>
      </c>
      <c r="M48" s="27">
        <f>IFERROR(VLOOKUP(B48,Rennübersicht!$B$4:$J$61,6,FALSE),0)</f>
        <v>0</v>
      </c>
    </row>
    <row r="49" spans="1:13" ht="15" customHeight="1" x14ac:dyDescent="0.25">
      <c r="A49" s="33"/>
      <c r="B49" s="71"/>
      <c r="C49" s="75"/>
      <c r="D49" s="76"/>
      <c r="E49" s="23"/>
      <c r="F49" s="24"/>
      <c r="G49" s="23"/>
      <c r="H49" s="23"/>
      <c r="I49" s="80"/>
      <c r="J49" s="80"/>
      <c r="K49" s="35"/>
      <c r="L49" s="27">
        <f>IFERROR(VLOOKUP(B48,Rennübersicht!$B$4:$J$61,5,FALSE),0)</f>
        <v>0</v>
      </c>
      <c r="M49" s="27">
        <f>IFERROR(VLOOKUP(B48,Rennübersicht!$B$4:$J$61,7,FALSE),0)</f>
        <v>0</v>
      </c>
    </row>
    <row r="50" spans="1:13" ht="15" customHeight="1" x14ac:dyDescent="0.25">
      <c r="A50" s="33"/>
      <c r="B50" s="71"/>
      <c r="C50" s="75"/>
      <c r="D50" s="76"/>
      <c r="E50" s="23"/>
      <c r="F50" s="24"/>
      <c r="G50" s="23"/>
      <c r="H50" s="23"/>
      <c r="I50" s="80"/>
      <c r="J50" s="80"/>
      <c r="K50" s="35"/>
      <c r="L50" s="27">
        <f>IFERROR(VLOOKUP(B48,Rennübersicht!$B$4:$J$61,8,FALSE),0)</f>
        <v>0</v>
      </c>
      <c r="M50" s="27">
        <f t="shared" ref="M50" si="4">L50-COUNTIF(E48:E51,"&lt;&gt;")-COUNTIF(G48:G51,"&lt;&gt;")</f>
        <v>0</v>
      </c>
    </row>
    <row r="51" spans="1:13" ht="15" customHeight="1" thickBot="1" x14ac:dyDescent="0.3">
      <c r="A51" s="33"/>
      <c r="B51" s="72"/>
      <c r="C51" s="77"/>
      <c r="D51" s="78"/>
      <c r="E51" s="25"/>
      <c r="F51" s="26"/>
      <c r="G51" s="25"/>
      <c r="H51" s="25"/>
      <c r="I51" s="81"/>
      <c r="J51" s="81"/>
      <c r="K51" s="35"/>
      <c r="L51" s="27">
        <f>IFERROR(VLOOKUP(B48,Rennübersicht!$B$4:$J$61,9,FALSE),0)</f>
        <v>0</v>
      </c>
    </row>
    <row r="52" spans="1:13" s="28" customFormat="1" ht="15" customHeight="1" thickBot="1" x14ac:dyDescent="0.3">
      <c r="A52" s="20"/>
      <c r="B52" s="20"/>
      <c r="C52" s="20"/>
      <c r="D52" s="20"/>
      <c r="E52" s="20"/>
      <c r="F52" s="20"/>
      <c r="G52" s="20"/>
      <c r="H52" s="20"/>
      <c r="I52" s="20"/>
      <c r="J52" s="20"/>
      <c r="K52" s="20"/>
    </row>
    <row r="53" spans="1:13" ht="15" customHeight="1" thickBot="1" x14ac:dyDescent="0.3">
      <c r="A53" s="33"/>
      <c r="B53" s="63" t="s">
        <v>15</v>
      </c>
      <c r="C53" s="65" t="s">
        <v>10</v>
      </c>
      <c r="D53" s="66"/>
      <c r="E53" s="69" t="s">
        <v>1</v>
      </c>
      <c r="F53" s="69"/>
      <c r="G53" s="69"/>
      <c r="H53" s="69"/>
      <c r="I53" s="69"/>
      <c r="J53" s="69"/>
      <c r="K53" s="35"/>
    </row>
    <row r="54" spans="1:13" ht="15" customHeight="1" thickBot="1" x14ac:dyDescent="0.3">
      <c r="A54" s="33"/>
      <c r="B54" s="64"/>
      <c r="C54" s="67"/>
      <c r="D54" s="68"/>
      <c r="E54" s="19" t="s">
        <v>4</v>
      </c>
      <c r="F54" s="19" t="s">
        <v>2</v>
      </c>
      <c r="G54" s="19" t="s">
        <v>4</v>
      </c>
      <c r="H54" s="19" t="s">
        <v>2</v>
      </c>
      <c r="I54" s="19" t="s">
        <v>3</v>
      </c>
      <c r="J54" s="19" t="s">
        <v>2</v>
      </c>
      <c r="K54" s="35"/>
    </row>
    <row r="55" spans="1:13" ht="15" customHeight="1" x14ac:dyDescent="0.25">
      <c r="A55" s="33"/>
      <c r="B55" s="70"/>
      <c r="C55" s="73" t="str">
        <f>IFERROR(VLOOKUP(B55,Rennübersicht!$B$4:$J$61,3,FALSE),"Zuerst die gültige Rennnumer im Feld links eingeben")</f>
        <v>Zuerst die gültige Rennnumer im Feld links eingeben</v>
      </c>
      <c r="D55" s="74"/>
      <c r="E55" s="21"/>
      <c r="F55" s="22"/>
      <c r="G55" s="21"/>
      <c r="H55" s="21"/>
      <c r="I55" s="79"/>
      <c r="J55" s="79"/>
      <c r="K55" s="35"/>
      <c r="L55" s="27">
        <f>IFERROR(VLOOKUP(B55,Rennübersicht!$B$4:$J$61,4,FALSE),0)</f>
        <v>0</v>
      </c>
      <c r="M55" s="27">
        <f>IFERROR(VLOOKUP(B55,Rennübersicht!$B$4:$J$61,6,FALSE),0)</f>
        <v>0</v>
      </c>
    </row>
    <row r="56" spans="1:13" ht="15" customHeight="1" x14ac:dyDescent="0.25">
      <c r="A56" s="33"/>
      <c r="B56" s="71"/>
      <c r="C56" s="75"/>
      <c r="D56" s="76"/>
      <c r="E56" s="23"/>
      <c r="F56" s="24"/>
      <c r="G56" s="23"/>
      <c r="H56" s="23"/>
      <c r="I56" s="80"/>
      <c r="J56" s="80"/>
      <c r="K56" s="35"/>
      <c r="L56" s="27">
        <f>IFERROR(VLOOKUP(B55,Rennübersicht!$B$4:$J$61,5,FALSE),0)</f>
        <v>0</v>
      </c>
      <c r="M56" s="27">
        <f>IFERROR(VLOOKUP(B55,Rennübersicht!$B$4:$J$61,7,FALSE),0)</f>
        <v>0</v>
      </c>
    </row>
    <row r="57" spans="1:13" ht="15" customHeight="1" x14ac:dyDescent="0.25">
      <c r="A57" s="33"/>
      <c r="B57" s="71"/>
      <c r="C57" s="75"/>
      <c r="D57" s="76"/>
      <c r="E57" s="23"/>
      <c r="F57" s="24"/>
      <c r="G57" s="23"/>
      <c r="H57" s="23"/>
      <c r="I57" s="80"/>
      <c r="J57" s="80"/>
      <c r="K57" s="35"/>
      <c r="L57" s="27">
        <f>IFERROR(VLOOKUP(B55,Rennübersicht!$B$4:$J$61,8,FALSE),0)</f>
        <v>0</v>
      </c>
      <c r="M57" s="27">
        <f t="shared" ref="M57" si="5">L57-COUNTIF(E55:E58,"&lt;&gt;")-COUNTIF(G55:G58,"&lt;&gt;")</f>
        <v>0</v>
      </c>
    </row>
    <row r="58" spans="1:13" ht="15" customHeight="1" thickBot="1" x14ac:dyDescent="0.3">
      <c r="A58" s="33"/>
      <c r="B58" s="72"/>
      <c r="C58" s="77"/>
      <c r="D58" s="78"/>
      <c r="E58" s="25"/>
      <c r="F58" s="26"/>
      <c r="G58" s="25"/>
      <c r="H58" s="25"/>
      <c r="I58" s="81"/>
      <c r="J58" s="81"/>
      <c r="K58" s="35"/>
      <c r="L58" s="27">
        <f>IFERROR(VLOOKUP(B55,Rennübersicht!$B$4:$J$61,9,FALSE),0)</f>
        <v>0</v>
      </c>
    </row>
    <row r="59" spans="1:13" s="28" customFormat="1" ht="15" customHeight="1" thickBot="1" x14ac:dyDescent="0.3">
      <c r="A59" s="20"/>
      <c r="B59" s="20"/>
      <c r="C59" s="20"/>
      <c r="D59" s="20"/>
      <c r="E59" s="20"/>
      <c r="F59" s="20"/>
      <c r="G59" s="20"/>
      <c r="H59" s="20"/>
      <c r="I59" s="20"/>
      <c r="J59" s="20"/>
      <c r="K59" s="20"/>
    </row>
    <row r="60" spans="1:13" ht="15" customHeight="1" thickBot="1" x14ac:dyDescent="0.3">
      <c r="A60" s="33"/>
      <c r="B60" s="63" t="s">
        <v>15</v>
      </c>
      <c r="C60" s="65" t="s">
        <v>10</v>
      </c>
      <c r="D60" s="66"/>
      <c r="E60" s="69" t="s">
        <v>1</v>
      </c>
      <c r="F60" s="69"/>
      <c r="G60" s="69"/>
      <c r="H60" s="69"/>
      <c r="I60" s="69"/>
      <c r="J60" s="69"/>
      <c r="K60" s="35"/>
    </row>
    <row r="61" spans="1:13" ht="15" customHeight="1" thickBot="1" x14ac:dyDescent="0.3">
      <c r="A61" s="33"/>
      <c r="B61" s="64"/>
      <c r="C61" s="67"/>
      <c r="D61" s="68"/>
      <c r="E61" s="19" t="s">
        <v>4</v>
      </c>
      <c r="F61" s="19" t="s">
        <v>2</v>
      </c>
      <c r="G61" s="19" t="s">
        <v>4</v>
      </c>
      <c r="H61" s="19" t="s">
        <v>2</v>
      </c>
      <c r="I61" s="19" t="s">
        <v>3</v>
      </c>
      <c r="J61" s="19" t="s">
        <v>2</v>
      </c>
      <c r="K61" s="35"/>
    </row>
    <row r="62" spans="1:13" ht="15" customHeight="1" x14ac:dyDescent="0.25">
      <c r="A62" s="33"/>
      <c r="B62" s="70"/>
      <c r="C62" s="73" t="str">
        <f>IFERROR(VLOOKUP(B62,Rennübersicht!$B$4:$J$61,3,FALSE),"Zuerst die gültige Rennnumer im Feld links eingeben")</f>
        <v>Zuerst die gültige Rennnumer im Feld links eingeben</v>
      </c>
      <c r="D62" s="74"/>
      <c r="E62" s="21"/>
      <c r="F62" s="22"/>
      <c r="G62" s="21"/>
      <c r="H62" s="21"/>
      <c r="I62" s="79"/>
      <c r="J62" s="79"/>
      <c r="K62" s="35"/>
      <c r="L62" s="27">
        <f>IFERROR(VLOOKUP(B62,Rennübersicht!$B$4:$J$61,4,FALSE),0)</f>
        <v>0</v>
      </c>
      <c r="M62" s="27">
        <f>IFERROR(VLOOKUP(B62,Rennübersicht!$B$4:$J$61,6,FALSE),0)</f>
        <v>0</v>
      </c>
    </row>
    <row r="63" spans="1:13" ht="15" customHeight="1" x14ac:dyDescent="0.25">
      <c r="A63" s="33"/>
      <c r="B63" s="71"/>
      <c r="C63" s="75"/>
      <c r="D63" s="76"/>
      <c r="E63" s="23"/>
      <c r="F63" s="24"/>
      <c r="G63" s="23"/>
      <c r="H63" s="23"/>
      <c r="I63" s="80"/>
      <c r="J63" s="80"/>
      <c r="K63" s="35"/>
      <c r="L63" s="27">
        <f>IFERROR(VLOOKUP(B62,Rennübersicht!$B$4:$J$61,5,FALSE),0)</f>
        <v>0</v>
      </c>
      <c r="M63" s="27">
        <f>IFERROR(VLOOKUP(B62,Rennübersicht!$B$4:$J$61,7,FALSE),0)</f>
        <v>0</v>
      </c>
    </row>
    <row r="64" spans="1:13" ht="15" customHeight="1" x14ac:dyDescent="0.25">
      <c r="A64" s="33"/>
      <c r="B64" s="71"/>
      <c r="C64" s="75"/>
      <c r="D64" s="76"/>
      <c r="E64" s="23"/>
      <c r="F64" s="24"/>
      <c r="G64" s="23"/>
      <c r="H64" s="23"/>
      <c r="I64" s="80"/>
      <c r="J64" s="80"/>
      <c r="K64" s="35"/>
      <c r="L64" s="27">
        <f>IFERROR(VLOOKUP(B62,Rennübersicht!$B$4:$J$61,8,FALSE),0)</f>
        <v>0</v>
      </c>
      <c r="M64" s="27">
        <f t="shared" ref="M64" si="6">L64-COUNTIF(E62:E65,"&lt;&gt;")-COUNTIF(G62:G65,"&lt;&gt;")</f>
        <v>0</v>
      </c>
    </row>
    <row r="65" spans="1:13" ht="15" customHeight="1" thickBot="1" x14ac:dyDescent="0.3">
      <c r="A65" s="33"/>
      <c r="B65" s="72"/>
      <c r="C65" s="77"/>
      <c r="D65" s="78"/>
      <c r="E65" s="25"/>
      <c r="F65" s="26"/>
      <c r="G65" s="25"/>
      <c r="H65" s="25"/>
      <c r="I65" s="81"/>
      <c r="J65" s="81"/>
      <c r="K65" s="35"/>
      <c r="L65" s="27">
        <f>IFERROR(VLOOKUP(B62,Rennübersicht!$B$4:$J$61,9,FALSE),0)</f>
        <v>0</v>
      </c>
    </row>
    <row r="66" spans="1:13" s="28" customFormat="1" ht="15" customHeight="1" thickBot="1" x14ac:dyDescent="0.3">
      <c r="A66" s="20"/>
      <c r="B66" s="20"/>
      <c r="C66" s="20"/>
      <c r="D66" s="20"/>
      <c r="E66" s="20"/>
      <c r="F66" s="20"/>
      <c r="G66" s="20"/>
      <c r="H66" s="20"/>
      <c r="I66" s="20"/>
      <c r="J66" s="20"/>
      <c r="K66" s="20"/>
    </row>
    <row r="67" spans="1:13" ht="15" customHeight="1" thickBot="1" x14ac:dyDescent="0.3">
      <c r="A67" s="33"/>
      <c r="B67" s="63" t="s">
        <v>15</v>
      </c>
      <c r="C67" s="65" t="s">
        <v>10</v>
      </c>
      <c r="D67" s="66"/>
      <c r="E67" s="69" t="s">
        <v>1</v>
      </c>
      <c r="F67" s="69"/>
      <c r="G67" s="69"/>
      <c r="H67" s="69"/>
      <c r="I67" s="69"/>
      <c r="J67" s="69"/>
      <c r="K67" s="35"/>
    </row>
    <row r="68" spans="1:13" ht="15" customHeight="1" thickBot="1" x14ac:dyDescent="0.3">
      <c r="A68" s="33"/>
      <c r="B68" s="64"/>
      <c r="C68" s="67"/>
      <c r="D68" s="68"/>
      <c r="E68" s="19" t="s">
        <v>4</v>
      </c>
      <c r="F68" s="19" t="s">
        <v>2</v>
      </c>
      <c r="G68" s="19" t="s">
        <v>4</v>
      </c>
      <c r="H68" s="19" t="s">
        <v>2</v>
      </c>
      <c r="I68" s="19" t="s">
        <v>3</v>
      </c>
      <c r="J68" s="19" t="s">
        <v>2</v>
      </c>
      <c r="K68" s="35"/>
    </row>
    <row r="69" spans="1:13" ht="15" customHeight="1" x14ac:dyDescent="0.25">
      <c r="A69" s="33"/>
      <c r="B69" s="70"/>
      <c r="C69" s="73" t="str">
        <f>IFERROR(VLOOKUP(B69,Rennübersicht!$B$4:$J$61,3,FALSE),"Zuerst die gültige Rennnumer im Feld links eingeben")</f>
        <v>Zuerst die gültige Rennnumer im Feld links eingeben</v>
      </c>
      <c r="D69" s="74"/>
      <c r="E69" s="21"/>
      <c r="F69" s="22"/>
      <c r="G69" s="21"/>
      <c r="H69" s="21"/>
      <c r="I69" s="79"/>
      <c r="J69" s="79"/>
      <c r="K69" s="35"/>
      <c r="L69" s="27">
        <f>IFERROR(VLOOKUP(B69,Rennübersicht!$B$4:$J$61,4,FALSE),0)</f>
        <v>0</v>
      </c>
      <c r="M69" s="27">
        <f>IFERROR(VLOOKUP(B69,Rennübersicht!$B$4:$J$61,6,FALSE),0)</f>
        <v>0</v>
      </c>
    </row>
    <row r="70" spans="1:13" ht="15" customHeight="1" x14ac:dyDescent="0.25">
      <c r="A70" s="33"/>
      <c r="B70" s="71"/>
      <c r="C70" s="75"/>
      <c r="D70" s="76"/>
      <c r="E70" s="23"/>
      <c r="F70" s="24"/>
      <c r="G70" s="23"/>
      <c r="H70" s="23"/>
      <c r="I70" s="80"/>
      <c r="J70" s="80"/>
      <c r="K70" s="35"/>
      <c r="L70" s="27">
        <f>IFERROR(VLOOKUP(B69,Rennübersicht!$B$4:$J$61,5,FALSE),0)</f>
        <v>0</v>
      </c>
      <c r="M70" s="27">
        <f>IFERROR(VLOOKUP(B69,Rennübersicht!$B$4:$J$61,7,FALSE),0)</f>
        <v>0</v>
      </c>
    </row>
    <row r="71" spans="1:13" ht="15" customHeight="1" x14ac:dyDescent="0.25">
      <c r="A71" s="33"/>
      <c r="B71" s="71"/>
      <c r="C71" s="75"/>
      <c r="D71" s="76"/>
      <c r="E71" s="23"/>
      <c r="F71" s="24"/>
      <c r="G71" s="23"/>
      <c r="H71" s="23"/>
      <c r="I71" s="80"/>
      <c r="J71" s="80"/>
      <c r="K71" s="35"/>
      <c r="L71" s="27">
        <f>IFERROR(VLOOKUP(B69,Rennübersicht!$B$4:$J$61,8,FALSE),0)</f>
        <v>0</v>
      </c>
      <c r="M71" s="27">
        <f t="shared" ref="M71" si="7">L71-COUNTIF(E69:E72,"&lt;&gt;")-COUNTIF(G69:G72,"&lt;&gt;")</f>
        <v>0</v>
      </c>
    </row>
    <row r="72" spans="1:13" ht="15" customHeight="1" thickBot="1" x14ac:dyDescent="0.3">
      <c r="A72" s="33"/>
      <c r="B72" s="72"/>
      <c r="C72" s="77"/>
      <c r="D72" s="78"/>
      <c r="E72" s="25"/>
      <c r="F72" s="26"/>
      <c r="G72" s="25"/>
      <c r="H72" s="25"/>
      <c r="I72" s="81"/>
      <c r="J72" s="81"/>
      <c r="K72" s="35"/>
      <c r="L72" s="27">
        <f>IFERROR(VLOOKUP(B69,Rennübersicht!$B$4:$J$61,9,FALSE),0)</f>
        <v>0</v>
      </c>
    </row>
    <row r="73" spans="1:13" s="28" customFormat="1" ht="15" customHeight="1" thickBot="1" x14ac:dyDescent="0.3">
      <c r="A73" s="20"/>
      <c r="B73" s="20"/>
      <c r="C73" s="20"/>
      <c r="D73" s="20"/>
      <c r="E73" s="20"/>
      <c r="F73" s="20"/>
      <c r="G73" s="20"/>
      <c r="H73" s="20"/>
      <c r="I73" s="20"/>
      <c r="J73" s="20"/>
      <c r="K73" s="20"/>
    </row>
    <row r="74" spans="1:13" ht="15" customHeight="1" thickBot="1" x14ac:dyDescent="0.3">
      <c r="A74" s="33"/>
      <c r="B74" s="63" t="s">
        <v>15</v>
      </c>
      <c r="C74" s="65" t="s">
        <v>10</v>
      </c>
      <c r="D74" s="66"/>
      <c r="E74" s="69" t="s">
        <v>1</v>
      </c>
      <c r="F74" s="69"/>
      <c r="G74" s="69"/>
      <c r="H74" s="69"/>
      <c r="I74" s="69"/>
      <c r="J74" s="69"/>
      <c r="K74" s="35"/>
    </row>
    <row r="75" spans="1:13" ht="15" customHeight="1" thickBot="1" x14ac:dyDescent="0.3">
      <c r="A75" s="33"/>
      <c r="B75" s="64"/>
      <c r="C75" s="67"/>
      <c r="D75" s="68"/>
      <c r="E75" s="19" t="s">
        <v>4</v>
      </c>
      <c r="F75" s="19" t="s">
        <v>2</v>
      </c>
      <c r="G75" s="19" t="s">
        <v>4</v>
      </c>
      <c r="H75" s="19" t="s">
        <v>2</v>
      </c>
      <c r="I75" s="19" t="s">
        <v>3</v>
      </c>
      <c r="J75" s="19" t="s">
        <v>2</v>
      </c>
      <c r="K75" s="35"/>
    </row>
    <row r="76" spans="1:13" ht="15" customHeight="1" x14ac:dyDescent="0.25">
      <c r="A76" s="33"/>
      <c r="B76" s="70"/>
      <c r="C76" s="73" t="str">
        <f>IFERROR(VLOOKUP(B76,Rennübersicht!$B$4:$J$61,3,FALSE),"Zuerst die gültige Rennnumer im Feld links eingeben")</f>
        <v>Zuerst die gültige Rennnumer im Feld links eingeben</v>
      </c>
      <c r="D76" s="74"/>
      <c r="E76" s="21"/>
      <c r="F76" s="22"/>
      <c r="G76" s="21"/>
      <c r="H76" s="21"/>
      <c r="I76" s="79"/>
      <c r="J76" s="79"/>
      <c r="K76" s="35"/>
      <c r="L76" s="27">
        <f>IFERROR(VLOOKUP(B76,Rennübersicht!$B$4:$J$61,4,FALSE),0)</f>
        <v>0</v>
      </c>
      <c r="M76" s="27">
        <f>IFERROR(VLOOKUP(B76,Rennübersicht!$B$4:$J$61,6,FALSE),0)</f>
        <v>0</v>
      </c>
    </row>
    <row r="77" spans="1:13" ht="15" customHeight="1" x14ac:dyDescent="0.25">
      <c r="A77" s="33"/>
      <c r="B77" s="71"/>
      <c r="C77" s="75"/>
      <c r="D77" s="76"/>
      <c r="E77" s="23"/>
      <c r="F77" s="24"/>
      <c r="G77" s="23"/>
      <c r="H77" s="23"/>
      <c r="I77" s="80"/>
      <c r="J77" s="80"/>
      <c r="K77" s="35"/>
      <c r="L77" s="27">
        <f>IFERROR(VLOOKUP(B76,Rennübersicht!$B$4:$J$61,5,FALSE),0)</f>
        <v>0</v>
      </c>
      <c r="M77" s="27">
        <f>IFERROR(VLOOKUP(B76,Rennübersicht!$B$4:$J$61,7,FALSE),0)</f>
        <v>0</v>
      </c>
    </row>
    <row r="78" spans="1:13" ht="15" customHeight="1" x14ac:dyDescent="0.25">
      <c r="A78" s="33"/>
      <c r="B78" s="71"/>
      <c r="C78" s="75"/>
      <c r="D78" s="76"/>
      <c r="E78" s="23"/>
      <c r="F78" s="24"/>
      <c r="G78" s="23"/>
      <c r="H78" s="23"/>
      <c r="I78" s="80"/>
      <c r="J78" s="80"/>
      <c r="K78" s="35"/>
      <c r="L78" s="27">
        <f>IFERROR(VLOOKUP(B76,Rennübersicht!$B$4:$J$61,8,FALSE),0)</f>
        <v>0</v>
      </c>
      <c r="M78" s="27">
        <f t="shared" ref="M78" si="8">L78-COUNTIF(E76:E79,"&lt;&gt;")-COUNTIF(G76:G79,"&lt;&gt;")</f>
        <v>0</v>
      </c>
    </row>
    <row r="79" spans="1:13" ht="15" customHeight="1" thickBot="1" x14ac:dyDescent="0.3">
      <c r="A79" s="33"/>
      <c r="B79" s="72"/>
      <c r="C79" s="77"/>
      <c r="D79" s="78"/>
      <c r="E79" s="25"/>
      <c r="F79" s="26"/>
      <c r="G79" s="25"/>
      <c r="H79" s="25"/>
      <c r="I79" s="81"/>
      <c r="J79" s="81"/>
      <c r="K79" s="35"/>
      <c r="L79" s="27">
        <f>IFERROR(VLOOKUP(B76,Rennübersicht!$B$4:$J$61,9,FALSE),0)</f>
        <v>0</v>
      </c>
    </row>
    <row r="80" spans="1:13" s="28" customFormat="1" ht="15" customHeight="1" thickBot="1" x14ac:dyDescent="0.3">
      <c r="A80" s="20"/>
      <c r="B80" s="20"/>
      <c r="C80" s="20"/>
      <c r="D80" s="20"/>
      <c r="E80" s="20"/>
      <c r="F80" s="20"/>
      <c r="G80" s="20"/>
      <c r="H80" s="20"/>
      <c r="I80" s="20"/>
      <c r="J80" s="20"/>
      <c r="K80" s="20"/>
    </row>
    <row r="81" spans="1:13" ht="15" customHeight="1" thickBot="1" x14ac:dyDescent="0.3">
      <c r="A81" s="33"/>
      <c r="B81" s="63" t="s">
        <v>15</v>
      </c>
      <c r="C81" s="65" t="s">
        <v>10</v>
      </c>
      <c r="D81" s="66"/>
      <c r="E81" s="69" t="s">
        <v>1</v>
      </c>
      <c r="F81" s="69"/>
      <c r="G81" s="69"/>
      <c r="H81" s="69"/>
      <c r="I81" s="69"/>
      <c r="J81" s="69"/>
      <c r="K81" s="35"/>
    </row>
    <row r="82" spans="1:13" ht="15" customHeight="1" thickBot="1" x14ac:dyDescent="0.3">
      <c r="A82" s="33"/>
      <c r="B82" s="64"/>
      <c r="C82" s="67"/>
      <c r="D82" s="68"/>
      <c r="E82" s="19" t="s">
        <v>4</v>
      </c>
      <c r="F82" s="19" t="s">
        <v>2</v>
      </c>
      <c r="G82" s="19" t="s">
        <v>4</v>
      </c>
      <c r="H82" s="19" t="s">
        <v>2</v>
      </c>
      <c r="I82" s="19" t="s">
        <v>3</v>
      </c>
      <c r="J82" s="19" t="s">
        <v>2</v>
      </c>
      <c r="K82" s="35"/>
    </row>
    <row r="83" spans="1:13" ht="15" customHeight="1" x14ac:dyDescent="0.25">
      <c r="A83" s="33"/>
      <c r="B83" s="70"/>
      <c r="C83" s="73" t="str">
        <f>IFERROR(VLOOKUP(B83,Rennübersicht!$B$4:$J$61,3,FALSE),"Zuerst die gültige Rennnumer im Feld links eingeben")</f>
        <v>Zuerst die gültige Rennnumer im Feld links eingeben</v>
      </c>
      <c r="D83" s="74"/>
      <c r="E83" s="21"/>
      <c r="F83" s="22"/>
      <c r="G83" s="21"/>
      <c r="H83" s="21"/>
      <c r="I83" s="79"/>
      <c r="J83" s="79"/>
      <c r="K83" s="35"/>
      <c r="L83" s="27">
        <f>IFERROR(VLOOKUP(B83,Rennübersicht!$B$4:$J$61,4,FALSE),0)</f>
        <v>0</v>
      </c>
      <c r="M83" s="27">
        <f>IFERROR(VLOOKUP(B83,Rennübersicht!$B$4:$J$61,6,FALSE),0)</f>
        <v>0</v>
      </c>
    </row>
    <row r="84" spans="1:13" ht="15" customHeight="1" x14ac:dyDescent="0.25">
      <c r="A84" s="33"/>
      <c r="B84" s="71"/>
      <c r="C84" s="75"/>
      <c r="D84" s="76"/>
      <c r="E84" s="23"/>
      <c r="F84" s="24"/>
      <c r="G84" s="23"/>
      <c r="H84" s="23"/>
      <c r="I84" s="80"/>
      <c r="J84" s="80"/>
      <c r="K84" s="35"/>
      <c r="L84" s="27">
        <f>IFERROR(VLOOKUP(B83,Rennübersicht!$B$4:$J$61,5,FALSE),0)</f>
        <v>0</v>
      </c>
      <c r="M84" s="27">
        <f>IFERROR(VLOOKUP(B83,Rennübersicht!$B$4:$J$61,7,FALSE),0)</f>
        <v>0</v>
      </c>
    </row>
    <row r="85" spans="1:13" ht="15" customHeight="1" x14ac:dyDescent="0.25">
      <c r="A85" s="33"/>
      <c r="B85" s="71"/>
      <c r="C85" s="75"/>
      <c r="D85" s="76"/>
      <c r="E85" s="23"/>
      <c r="F85" s="24"/>
      <c r="G85" s="23"/>
      <c r="H85" s="23"/>
      <c r="I85" s="80"/>
      <c r="J85" s="80"/>
      <c r="K85" s="35"/>
      <c r="L85" s="27">
        <f>IFERROR(VLOOKUP(B83,Rennübersicht!$B$4:$J$61,8,FALSE),0)</f>
        <v>0</v>
      </c>
      <c r="M85" s="27">
        <f t="shared" ref="M85" si="9">L85-COUNTIF(E83:E86,"&lt;&gt;")-COUNTIF(G83:G86,"&lt;&gt;")</f>
        <v>0</v>
      </c>
    </row>
    <row r="86" spans="1:13" ht="15" customHeight="1" thickBot="1" x14ac:dyDescent="0.3">
      <c r="A86" s="33"/>
      <c r="B86" s="72"/>
      <c r="C86" s="77"/>
      <c r="D86" s="78"/>
      <c r="E86" s="25"/>
      <c r="F86" s="26"/>
      <c r="G86" s="25"/>
      <c r="H86" s="25"/>
      <c r="I86" s="81"/>
      <c r="J86" s="81"/>
      <c r="K86" s="35"/>
      <c r="L86" s="27">
        <f>IFERROR(VLOOKUP(B83,Rennübersicht!$B$4:$J$61,9,FALSE),0)</f>
        <v>0</v>
      </c>
    </row>
    <row r="87" spans="1:13" s="28" customFormat="1" ht="15" customHeight="1" thickBot="1" x14ac:dyDescent="0.3">
      <c r="A87" s="20"/>
      <c r="B87" s="20"/>
      <c r="C87" s="20"/>
      <c r="D87" s="20"/>
      <c r="E87" s="20"/>
      <c r="F87" s="20"/>
      <c r="G87" s="20"/>
      <c r="H87" s="20"/>
      <c r="I87" s="20"/>
      <c r="J87" s="20"/>
      <c r="K87" s="20"/>
    </row>
    <row r="88" spans="1:13" ht="15" customHeight="1" thickBot="1" x14ac:dyDescent="0.3">
      <c r="A88" s="33"/>
      <c r="B88" s="63" t="s">
        <v>15</v>
      </c>
      <c r="C88" s="65" t="s">
        <v>10</v>
      </c>
      <c r="D88" s="66"/>
      <c r="E88" s="69" t="s">
        <v>1</v>
      </c>
      <c r="F88" s="69"/>
      <c r="G88" s="69"/>
      <c r="H88" s="69"/>
      <c r="I88" s="69"/>
      <c r="J88" s="69"/>
      <c r="K88" s="35"/>
    </row>
    <row r="89" spans="1:13" ht="15" customHeight="1" thickBot="1" x14ac:dyDescent="0.3">
      <c r="A89" s="33"/>
      <c r="B89" s="64"/>
      <c r="C89" s="67"/>
      <c r="D89" s="68"/>
      <c r="E89" s="19" t="s">
        <v>4</v>
      </c>
      <c r="F89" s="19" t="s">
        <v>2</v>
      </c>
      <c r="G89" s="19" t="s">
        <v>4</v>
      </c>
      <c r="H89" s="19" t="s">
        <v>2</v>
      </c>
      <c r="I89" s="19" t="s">
        <v>3</v>
      </c>
      <c r="J89" s="19" t="s">
        <v>2</v>
      </c>
      <c r="K89" s="35"/>
    </row>
    <row r="90" spans="1:13" ht="15" customHeight="1" x14ac:dyDescent="0.25">
      <c r="A90" s="33"/>
      <c r="B90" s="70"/>
      <c r="C90" s="73" t="str">
        <f>IFERROR(VLOOKUP(B90,Rennübersicht!$B$4:$J$61,3,FALSE),"Zuerst die gültige Rennnumer im Feld links eingeben")</f>
        <v>Zuerst die gültige Rennnumer im Feld links eingeben</v>
      </c>
      <c r="D90" s="74"/>
      <c r="E90" s="21"/>
      <c r="F90" s="22"/>
      <c r="G90" s="21"/>
      <c r="H90" s="21"/>
      <c r="I90" s="79"/>
      <c r="J90" s="79"/>
      <c r="K90" s="35"/>
      <c r="L90" s="27">
        <f>IFERROR(VLOOKUP(B90,Rennübersicht!$B$4:$J$61,4,FALSE),0)</f>
        <v>0</v>
      </c>
      <c r="M90" s="27">
        <f>IFERROR(VLOOKUP(B90,Rennübersicht!$B$4:$J$61,6,FALSE),0)</f>
        <v>0</v>
      </c>
    </row>
    <row r="91" spans="1:13" ht="15" customHeight="1" x14ac:dyDescent="0.25">
      <c r="A91" s="33"/>
      <c r="B91" s="71"/>
      <c r="C91" s="75"/>
      <c r="D91" s="76"/>
      <c r="E91" s="23"/>
      <c r="F91" s="24"/>
      <c r="G91" s="23"/>
      <c r="H91" s="23"/>
      <c r="I91" s="80"/>
      <c r="J91" s="80"/>
      <c r="K91" s="35"/>
      <c r="L91" s="27">
        <f>IFERROR(VLOOKUP(B90,Rennübersicht!$B$4:$J$61,5,FALSE),0)</f>
        <v>0</v>
      </c>
      <c r="M91" s="27">
        <f>IFERROR(VLOOKUP(B90,Rennübersicht!$B$4:$J$61,7,FALSE),0)</f>
        <v>0</v>
      </c>
    </row>
    <row r="92" spans="1:13" ht="15" customHeight="1" x14ac:dyDescent="0.25">
      <c r="A92" s="33"/>
      <c r="B92" s="71"/>
      <c r="C92" s="75"/>
      <c r="D92" s="76"/>
      <c r="E92" s="23"/>
      <c r="F92" s="24"/>
      <c r="G92" s="23"/>
      <c r="H92" s="23"/>
      <c r="I92" s="80"/>
      <c r="J92" s="80"/>
      <c r="K92" s="35"/>
      <c r="L92" s="27">
        <f>IFERROR(VLOOKUP(B90,Rennübersicht!$B$4:$J$61,8,FALSE),0)</f>
        <v>0</v>
      </c>
      <c r="M92" s="27">
        <f t="shared" ref="M92" si="10">L92-COUNTIF(E90:E93,"&lt;&gt;")-COUNTIF(G90:G93,"&lt;&gt;")</f>
        <v>0</v>
      </c>
    </row>
    <row r="93" spans="1:13" ht="15" customHeight="1" thickBot="1" x14ac:dyDescent="0.3">
      <c r="A93" s="33"/>
      <c r="B93" s="72"/>
      <c r="C93" s="77"/>
      <c r="D93" s="78"/>
      <c r="E93" s="25"/>
      <c r="F93" s="26"/>
      <c r="G93" s="25"/>
      <c r="H93" s="25"/>
      <c r="I93" s="81"/>
      <c r="J93" s="81"/>
      <c r="K93" s="35"/>
      <c r="L93" s="27">
        <f>IFERROR(VLOOKUP(B90,Rennübersicht!$B$4:$J$61,9,FALSE),0)</f>
        <v>0</v>
      </c>
    </row>
    <row r="94" spans="1:13" s="28" customFormat="1" ht="15" customHeight="1" thickBot="1" x14ac:dyDescent="0.3">
      <c r="A94" s="20"/>
      <c r="B94" s="20"/>
      <c r="C94" s="20"/>
      <c r="D94" s="20"/>
      <c r="E94" s="20"/>
      <c r="F94" s="20"/>
      <c r="G94" s="20"/>
      <c r="H94" s="20"/>
      <c r="I94" s="20"/>
      <c r="J94" s="20"/>
      <c r="K94" s="20"/>
    </row>
    <row r="95" spans="1:13" ht="15" customHeight="1" thickBot="1" x14ac:dyDescent="0.3">
      <c r="A95" s="33"/>
      <c r="B95" s="63" t="s">
        <v>15</v>
      </c>
      <c r="C95" s="65" t="s">
        <v>10</v>
      </c>
      <c r="D95" s="66"/>
      <c r="E95" s="69" t="s">
        <v>1</v>
      </c>
      <c r="F95" s="69"/>
      <c r="G95" s="69"/>
      <c r="H95" s="69"/>
      <c r="I95" s="69"/>
      <c r="J95" s="69"/>
      <c r="K95" s="35"/>
    </row>
    <row r="96" spans="1:13" ht="15" customHeight="1" thickBot="1" x14ac:dyDescent="0.3">
      <c r="A96" s="33"/>
      <c r="B96" s="64"/>
      <c r="C96" s="67"/>
      <c r="D96" s="68"/>
      <c r="E96" s="19" t="s">
        <v>4</v>
      </c>
      <c r="F96" s="19" t="s">
        <v>2</v>
      </c>
      <c r="G96" s="19" t="s">
        <v>4</v>
      </c>
      <c r="H96" s="19" t="s">
        <v>2</v>
      </c>
      <c r="I96" s="19" t="s">
        <v>3</v>
      </c>
      <c r="J96" s="19" t="s">
        <v>2</v>
      </c>
      <c r="K96" s="35"/>
    </row>
    <row r="97" spans="1:13" ht="15" customHeight="1" x14ac:dyDescent="0.25">
      <c r="A97" s="33"/>
      <c r="B97" s="70"/>
      <c r="C97" s="73" t="str">
        <f>IFERROR(VLOOKUP(B97,Rennübersicht!$B$4:$J$61,3,FALSE),"Zuerst die gültige Rennnumer im Feld links eingeben")</f>
        <v>Zuerst die gültige Rennnumer im Feld links eingeben</v>
      </c>
      <c r="D97" s="74"/>
      <c r="E97" s="21"/>
      <c r="F97" s="22"/>
      <c r="G97" s="21"/>
      <c r="H97" s="21"/>
      <c r="I97" s="79"/>
      <c r="J97" s="79"/>
      <c r="K97" s="35"/>
      <c r="L97" s="27">
        <f>IFERROR(VLOOKUP(B97,Rennübersicht!$B$4:$J$61,4,FALSE),0)</f>
        <v>0</v>
      </c>
      <c r="M97" s="27">
        <f>IFERROR(VLOOKUP(B97,Rennübersicht!$B$4:$J$61,6,FALSE),0)</f>
        <v>0</v>
      </c>
    </row>
    <row r="98" spans="1:13" ht="15" customHeight="1" x14ac:dyDescent="0.25">
      <c r="A98" s="33"/>
      <c r="B98" s="71"/>
      <c r="C98" s="75"/>
      <c r="D98" s="76"/>
      <c r="E98" s="23"/>
      <c r="F98" s="24"/>
      <c r="G98" s="23"/>
      <c r="H98" s="23"/>
      <c r="I98" s="80"/>
      <c r="J98" s="80"/>
      <c r="K98" s="35"/>
      <c r="L98" s="27">
        <f>IFERROR(VLOOKUP(B97,Rennübersicht!$B$4:$J$61,5,FALSE),0)</f>
        <v>0</v>
      </c>
      <c r="M98" s="27">
        <f>IFERROR(VLOOKUP(B97,Rennübersicht!$B$4:$J$61,7,FALSE),0)</f>
        <v>0</v>
      </c>
    </row>
    <row r="99" spans="1:13" ht="15" customHeight="1" x14ac:dyDescent="0.25">
      <c r="A99" s="33"/>
      <c r="B99" s="71"/>
      <c r="C99" s="75"/>
      <c r="D99" s="76"/>
      <c r="E99" s="23"/>
      <c r="F99" s="24"/>
      <c r="G99" s="23"/>
      <c r="H99" s="23"/>
      <c r="I99" s="80"/>
      <c r="J99" s="80"/>
      <c r="K99" s="35"/>
      <c r="L99" s="27">
        <f>IFERROR(VLOOKUP(B97,Rennübersicht!$B$4:$J$61,8,FALSE),0)</f>
        <v>0</v>
      </c>
      <c r="M99" s="27">
        <f t="shared" ref="M99" si="11">L99-COUNTIF(E97:E100,"&lt;&gt;")-COUNTIF(G97:G100,"&lt;&gt;")</f>
        <v>0</v>
      </c>
    </row>
    <row r="100" spans="1:13" ht="15" customHeight="1" thickBot="1" x14ac:dyDescent="0.3">
      <c r="A100" s="33"/>
      <c r="B100" s="72"/>
      <c r="C100" s="77"/>
      <c r="D100" s="78"/>
      <c r="E100" s="25"/>
      <c r="F100" s="26"/>
      <c r="G100" s="25"/>
      <c r="H100" s="25"/>
      <c r="I100" s="81"/>
      <c r="J100" s="81"/>
      <c r="K100" s="35"/>
      <c r="L100" s="27">
        <f>IFERROR(VLOOKUP(B97,Rennübersicht!$B$4:$J$61,9,FALSE),0)</f>
        <v>0</v>
      </c>
    </row>
    <row r="101" spans="1:13" s="28" customFormat="1" ht="15" customHeight="1" thickBot="1" x14ac:dyDescent="0.3">
      <c r="A101" s="20"/>
      <c r="B101" s="20"/>
      <c r="C101" s="20"/>
      <c r="D101" s="20"/>
      <c r="E101" s="20"/>
      <c r="F101" s="20"/>
      <c r="G101" s="20"/>
      <c r="H101" s="20"/>
      <c r="I101" s="20"/>
      <c r="J101" s="20"/>
      <c r="K101" s="20"/>
    </row>
    <row r="102" spans="1:13" ht="15" customHeight="1" thickBot="1" x14ac:dyDescent="0.3">
      <c r="A102" s="33"/>
      <c r="B102" s="63" t="s">
        <v>15</v>
      </c>
      <c r="C102" s="65" t="s">
        <v>10</v>
      </c>
      <c r="D102" s="66"/>
      <c r="E102" s="69" t="s">
        <v>1</v>
      </c>
      <c r="F102" s="69"/>
      <c r="G102" s="69"/>
      <c r="H102" s="69"/>
      <c r="I102" s="69"/>
      <c r="J102" s="69"/>
      <c r="K102" s="35"/>
    </row>
    <row r="103" spans="1:13" ht="15" customHeight="1" thickBot="1" x14ac:dyDescent="0.3">
      <c r="A103" s="33"/>
      <c r="B103" s="64"/>
      <c r="C103" s="67"/>
      <c r="D103" s="68"/>
      <c r="E103" s="19" t="s">
        <v>4</v>
      </c>
      <c r="F103" s="19" t="s">
        <v>2</v>
      </c>
      <c r="G103" s="19" t="s">
        <v>4</v>
      </c>
      <c r="H103" s="19" t="s">
        <v>2</v>
      </c>
      <c r="I103" s="19" t="s">
        <v>3</v>
      </c>
      <c r="J103" s="19" t="s">
        <v>2</v>
      </c>
      <c r="K103" s="35"/>
    </row>
    <row r="104" spans="1:13" ht="15" customHeight="1" x14ac:dyDescent="0.25">
      <c r="A104" s="33"/>
      <c r="B104" s="70"/>
      <c r="C104" s="73" t="str">
        <f>IFERROR(VLOOKUP(B104,Rennübersicht!$B$4:$J$61,3,FALSE),"Zuerst die gültige Rennnumer im Feld links eingeben")</f>
        <v>Zuerst die gültige Rennnumer im Feld links eingeben</v>
      </c>
      <c r="D104" s="74"/>
      <c r="E104" s="21"/>
      <c r="F104" s="22"/>
      <c r="G104" s="21"/>
      <c r="H104" s="21"/>
      <c r="I104" s="79"/>
      <c r="J104" s="79"/>
      <c r="K104" s="35"/>
      <c r="L104" s="27">
        <f>IFERROR(VLOOKUP(B104,Rennübersicht!$B$4:$J$61,4,FALSE),0)</f>
        <v>0</v>
      </c>
      <c r="M104" s="27">
        <f>IFERROR(VLOOKUP(B104,Rennübersicht!$B$4:$J$61,6,FALSE),0)</f>
        <v>0</v>
      </c>
    </row>
    <row r="105" spans="1:13" ht="15" customHeight="1" x14ac:dyDescent="0.25">
      <c r="A105" s="33"/>
      <c r="B105" s="71"/>
      <c r="C105" s="75"/>
      <c r="D105" s="76"/>
      <c r="E105" s="23"/>
      <c r="F105" s="24"/>
      <c r="G105" s="23"/>
      <c r="H105" s="23"/>
      <c r="I105" s="80"/>
      <c r="J105" s="80"/>
      <c r="K105" s="35"/>
      <c r="L105" s="27">
        <f>IFERROR(VLOOKUP(B104,Rennübersicht!$B$4:$J$61,5,FALSE),0)</f>
        <v>0</v>
      </c>
      <c r="M105" s="27">
        <f>IFERROR(VLOOKUP(B104,Rennübersicht!$B$4:$J$61,7,FALSE),0)</f>
        <v>0</v>
      </c>
    </row>
    <row r="106" spans="1:13" ht="15" customHeight="1" x14ac:dyDescent="0.25">
      <c r="A106" s="33"/>
      <c r="B106" s="71"/>
      <c r="C106" s="75"/>
      <c r="D106" s="76"/>
      <c r="E106" s="23"/>
      <c r="F106" s="24"/>
      <c r="G106" s="23"/>
      <c r="H106" s="23"/>
      <c r="I106" s="80"/>
      <c r="J106" s="80"/>
      <c r="K106" s="35"/>
      <c r="L106" s="27">
        <f>IFERROR(VLOOKUP(B104,Rennübersicht!$B$4:$J$61,8,FALSE),0)</f>
        <v>0</v>
      </c>
      <c r="M106" s="27">
        <f t="shared" ref="M106" si="12">L106-COUNTIF(E104:E107,"&lt;&gt;")-COUNTIF(G104:G107,"&lt;&gt;")</f>
        <v>0</v>
      </c>
    </row>
    <row r="107" spans="1:13" ht="15" customHeight="1" thickBot="1" x14ac:dyDescent="0.3">
      <c r="A107" s="33"/>
      <c r="B107" s="72"/>
      <c r="C107" s="77"/>
      <c r="D107" s="78"/>
      <c r="E107" s="25"/>
      <c r="F107" s="26"/>
      <c r="G107" s="25"/>
      <c r="H107" s="25"/>
      <c r="I107" s="81"/>
      <c r="J107" s="81"/>
      <c r="K107" s="35"/>
      <c r="L107" s="27">
        <f>IFERROR(VLOOKUP(B104,Rennübersicht!$B$4:$J$61,9,FALSE),0)</f>
        <v>0</v>
      </c>
    </row>
    <row r="108" spans="1:13" s="28" customFormat="1" ht="15" customHeight="1" thickBot="1" x14ac:dyDescent="0.3">
      <c r="A108" s="20"/>
      <c r="B108" s="20"/>
      <c r="C108" s="20"/>
      <c r="D108" s="20"/>
      <c r="E108" s="20"/>
      <c r="F108" s="20"/>
      <c r="G108" s="20"/>
      <c r="H108" s="20"/>
      <c r="I108" s="20"/>
      <c r="J108" s="20"/>
      <c r="K108" s="20"/>
    </row>
    <row r="109" spans="1:13" ht="15" customHeight="1" thickBot="1" x14ac:dyDescent="0.3">
      <c r="A109" s="33"/>
      <c r="B109" s="63" t="s">
        <v>15</v>
      </c>
      <c r="C109" s="65" t="s">
        <v>10</v>
      </c>
      <c r="D109" s="66"/>
      <c r="E109" s="69" t="s">
        <v>1</v>
      </c>
      <c r="F109" s="69"/>
      <c r="G109" s="69"/>
      <c r="H109" s="69"/>
      <c r="I109" s="69"/>
      <c r="J109" s="69"/>
      <c r="K109" s="35"/>
    </row>
    <row r="110" spans="1:13" ht="15" customHeight="1" thickBot="1" x14ac:dyDescent="0.3">
      <c r="A110" s="33"/>
      <c r="B110" s="64"/>
      <c r="C110" s="67"/>
      <c r="D110" s="68"/>
      <c r="E110" s="19" t="s">
        <v>4</v>
      </c>
      <c r="F110" s="19" t="s">
        <v>2</v>
      </c>
      <c r="G110" s="19" t="s">
        <v>4</v>
      </c>
      <c r="H110" s="19" t="s">
        <v>2</v>
      </c>
      <c r="I110" s="19" t="s">
        <v>3</v>
      </c>
      <c r="J110" s="19" t="s">
        <v>2</v>
      </c>
      <c r="K110" s="35"/>
    </row>
    <row r="111" spans="1:13" ht="15" customHeight="1" x14ac:dyDescent="0.25">
      <c r="A111" s="33"/>
      <c r="B111" s="70"/>
      <c r="C111" s="73" t="str">
        <f>IFERROR(VLOOKUP(B111,Rennübersicht!$B$4:$J$61,3,FALSE),"Zuerst die gültige Rennnumer im Feld links eingeben")</f>
        <v>Zuerst die gültige Rennnumer im Feld links eingeben</v>
      </c>
      <c r="D111" s="74"/>
      <c r="E111" s="21"/>
      <c r="F111" s="22"/>
      <c r="G111" s="21"/>
      <c r="H111" s="21"/>
      <c r="I111" s="79"/>
      <c r="J111" s="79"/>
      <c r="K111" s="35"/>
      <c r="L111" s="27">
        <f>IFERROR(VLOOKUP(B111,Rennübersicht!$B$4:$J$61,4,FALSE),0)</f>
        <v>0</v>
      </c>
      <c r="M111" s="27">
        <f>IFERROR(VLOOKUP(B111,Rennübersicht!$B$4:$J$61,6,FALSE),0)</f>
        <v>0</v>
      </c>
    </row>
    <row r="112" spans="1:13" ht="15" customHeight="1" x14ac:dyDescent="0.25">
      <c r="A112" s="33"/>
      <c r="B112" s="71"/>
      <c r="C112" s="75"/>
      <c r="D112" s="76"/>
      <c r="E112" s="23"/>
      <c r="F112" s="24"/>
      <c r="G112" s="23"/>
      <c r="H112" s="23"/>
      <c r="I112" s="80"/>
      <c r="J112" s="80"/>
      <c r="K112" s="35"/>
      <c r="L112" s="27">
        <f>IFERROR(VLOOKUP(B111,Rennübersicht!$B$4:$J$61,5,FALSE),0)</f>
        <v>0</v>
      </c>
      <c r="M112" s="27">
        <f>IFERROR(VLOOKUP(B111,Rennübersicht!$B$4:$J$61,7,FALSE),0)</f>
        <v>0</v>
      </c>
    </row>
    <row r="113" spans="1:13" ht="15" customHeight="1" x14ac:dyDescent="0.25">
      <c r="A113" s="33"/>
      <c r="B113" s="71"/>
      <c r="C113" s="75"/>
      <c r="D113" s="76"/>
      <c r="E113" s="23"/>
      <c r="F113" s="24"/>
      <c r="G113" s="23"/>
      <c r="H113" s="23"/>
      <c r="I113" s="80"/>
      <c r="J113" s="80"/>
      <c r="K113" s="35"/>
      <c r="L113" s="27">
        <f>IFERROR(VLOOKUP(B111,Rennübersicht!$B$4:$J$61,8,FALSE),0)</f>
        <v>0</v>
      </c>
      <c r="M113" s="27">
        <f t="shared" ref="M113" si="13">L113-COUNTIF(E111:E114,"&lt;&gt;")-COUNTIF(G111:G114,"&lt;&gt;")</f>
        <v>0</v>
      </c>
    </row>
    <row r="114" spans="1:13" ht="15" customHeight="1" thickBot="1" x14ac:dyDescent="0.3">
      <c r="A114" s="33"/>
      <c r="B114" s="72"/>
      <c r="C114" s="77"/>
      <c r="D114" s="78"/>
      <c r="E114" s="25"/>
      <c r="F114" s="26"/>
      <c r="G114" s="25"/>
      <c r="H114" s="25"/>
      <c r="I114" s="81"/>
      <c r="J114" s="81"/>
      <c r="K114" s="35"/>
      <c r="L114" s="27">
        <f>IFERROR(VLOOKUP(B111,Rennübersicht!$B$4:$J$61,9,FALSE),0)</f>
        <v>0</v>
      </c>
    </row>
    <row r="115" spans="1:13" s="28" customFormat="1" ht="15" customHeight="1" thickBot="1" x14ac:dyDescent="0.3">
      <c r="A115" s="20"/>
      <c r="B115" s="20"/>
      <c r="C115" s="20"/>
      <c r="D115" s="20"/>
      <c r="E115" s="20"/>
      <c r="F115" s="20"/>
      <c r="G115" s="20"/>
      <c r="H115" s="20"/>
      <c r="I115" s="20"/>
      <c r="J115" s="20"/>
      <c r="K115" s="20"/>
    </row>
    <row r="116" spans="1:13" ht="15" customHeight="1" thickBot="1" x14ac:dyDescent="0.3">
      <c r="A116" s="33"/>
      <c r="B116" s="63" t="s">
        <v>15</v>
      </c>
      <c r="C116" s="65" t="s">
        <v>10</v>
      </c>
      <c r="D116" s="66"/>
      <c r="E116" s="69" t="s">
        <v>1</v>
      </c>
      <c r="F116" s="69"/>
      <c r="G116" s="69"/>
      <c r="H116" s="69"/>
      <c r="I116" s="69"/>
      <c r="J116" s="69"/>
      <c r="K116" s="35"/>
    </row>
    <row r="117" spans="1:13" s="28" customFormat="1" ht="15" customHeight="1" thickBot="1" x14ac:dyDescent="0.3">
      <c r="A117" s="33"/>
      <c r="B117" s="64"/>
      <c r="C117" s="67"/>
      <c r="D117" s="68"/>
      <c r="E117" s="19" t="s">
        <v>4</v>
      </c>
      <c r="F117" s="19" t="s">
        <v>2</v>
      </c>
      <c r="G117" s="19" t="s">
        <v>4</v>
      </c>
      <c r="H117" s="19" t="s">
        <v>2</v>
      </c>
      <c r="I117" s="19" t="s">
        <v>3</v>
      </c>
      <c r="J117" s="19" t="s">
        <v>2</v>
      </c>
      <c r="K117" s="35"/>
      <c r="L117" s="27"/>
      <c r="M117" s="27"/>
    </row>
    <row r="118" spans="1:13" ht="15" customHeight="1" x14ac:dyDescent="0.25">
      <c r="A118" s="33"/>
      <c r="B118" s="70"/>
      <c r="C118" s="73" t="str">
        <f>IFERROR(VLOOKUP(B118,Rennübersicht!$B$4:$J$61,3,FALSE),"Zuerst die gültige Rennnumer im Feld links eingeben")</f>
        <v>Zuerst die gültige Rennnumer im Feld links eingeben</v>
      </c>
      <c r="D118" s="74"/>
      <c r="E118" s="21"/>
      <c r="F118" s="22"/>
      <c r="G118" s="21"/>
      <c r="H118" s="21"/>
      <c r="I118" s="79"/>
      <c r="J118" s="79"/>
      <c r="K118" s="35"/>
      <c r="L118" s="27">
        <f>IFERROR(VLOOKUP(B118,Rennübersicht!$B$4:$J$61,4,FALSE),0)</f>
        <v>0</v>
      </c>
      <c r="M118" s="27">
        <f>IFERROR(VLOOKUP(B118,Rennübersicht!$B$4:$J$61,6,FALSE),0)</f>
        <v>0</v>
      </c>
    </row>
    <row r="119" spans="1:13" ht="15" customHeight="1" x14ac:dyDescent="0.25">
      <c r="A119" s="33"/>
      <c r="B119" s="71"/>
      <c r="C119" s="75"/>
      <c r="D119" s="76"/>
      <c r="E119" s="23"/>
      <c r="F119" s="24"/>
      <c r="G119" s="23"/>
      <c r="H119" s="23"/>
      <c r="I119" s="80"/>
      <c r="J119" s="80"/>
      <c r="K119" s="35"/>
      <c r="L119" s="27">
        <f>IFERROR(VLOOKUP(B118,Rennübersicht!$B$4:$J$61,5,FALSE),0)</f>
        <v>0</v>
      </c>
      <c r="M119" s="27">
        <f>IFERROR(VLOOKUP(B118,Rennübersicht!$B$4:$J$61,7,FALSE),0)</f>
        <v>0</v>
      </c>
    </row>
    <row r="120" spans="1:13" ht="15" customHeight="1" x14ac:dyDescent="0.25">
      <c r="A120" s="33"/>
      <c r="B120" s="71"/>
      <c r="C120" s="75"/>
      <c r="D120" s="76"/>
      <c r="E120" s="23"/>
      <c r="F120" s="24"/>
      <c r="G120" s="23"/>
      <c r="H120" s="23"/>
      <c r="I120" s="80"/>
      <c r="J120" s="80"/>
      <c r="K120" s="35"/>
      <c r="L120" s="27">
        <f>IFERROR(VLOOKUP(B118,Rennübersicht!$B$4:$J$61,8,FALSE),0)</f>
        <v>0</v>
      </c>
      <c r="M120" s="27">
        <f t="shared" ref="M120" si="14">L120-COUNTIF(E118:E121,"&lt;&gt;")-COUNTIF(G118:G121,"&lt;&gt;")</f>
        <v>0</v>
      </c>
    </row>
    <row r="121" spans="1:13" ht="15" customHeight="1" thickBot="1" x14ac:dyDescent="0.3">
      <c r="A121" s="33"/>
      <c r="B121" s="72"/>
      <c r="C121" s="77"/>
      <c r="D121" s="78"/>
      <c r="E121" s="25"/>
      <c r="F121" s="26"/>
      <c r="G121" s="25"/>
      <c r="H121" s="25"/>
      <c r="I121" s="81"/>
      <c r="J121" s="81"/>
      <c r="K121" s="35"/>
      <c r="L121" s="27">
        <f>IFERROR(VLOOKUP(B118,Rennübersicht!$B$4:$J$61,9,FALSE),0)</f>
        <v>0</v>
      </c>
    </row>
    <row r="122" spans="1:13" s="28" customFormat="1" ht="15" customHeight="1" thickBot="1" x14ac:dyDescent="0.3">
      <c r="A122" s="20"/>
      <c r="B122" s="20"/>
      <c r="C122" s="20"/>
      <c r="D122" s="20"/>
      <c r="E122" s="20"/>
      <c r="F122" s="20"/>
      <c r="G122" s="20"/>
      <c r="H122" s="20"/>
      <c r="I122" s="20"/>
      <c r="J122" s="20"/>
      <c r="K122" s="20"/>
    </row>
    <row r="123" spans="1:13" ht="15" customHeight="1" thickBot="1" x14ac:dyDescent="0.3">
      <c r="A123" s="33"/>
      <c r="B123" s="63" t="s">
        <v>15</v>
      </c>
      <c r="C123" s="65" t="s">
        <v>10</v>
      </c>
      <c r="D123" s="66"/>
      <c r="E123" s="69" t="s">
        <v>1</v>
      </c>
      <c r="F123" s="69"/>
      <c r="G123" s="69"/>
      <c r="H123" s="69"/>
      <c r="I123" s="69"/>
      <c r="J123" s="69"/>
      <c r="K123" s="35"/>
    </row>
    <row r="124" spans="1:13" ht="15" customHeight="1" thickBot="1" x14ac:dyDescent="0.3">
      <c r="A124" s="33"/>
      <c r="B124" s="64"/>
      <c r="C124" s="67"/>
      <c r="D124" s="68"/>
      <c r="E124" s="19" t="s">
        <v>4</v>
      </c>
      <c r="F124" s="19" t="s">
        <v>2</v>
      </c>
      <c r="G124" s="19" t="s">
        <v>4</v>
      </c>
      <c r="H124" s="19" t="s">
        <v>2</v>
      </c>
      <c r="I124" s="19" t="s">
        <v>3</v>
      </c>
      <c r="J124" s="19" t="s">
        <v>2</v>
      </c>
      <c r="K124" s="35"/>
    </row>
    <row r="125" spans="1:13" ht="15" customHeight="1" x14ac:dyDescent="0.25">
      <c r="A125" s="33"/>
      <c r="B125" s="70"/>
      <c r="C125" s="73" t="str">
        <f>IFERROR(VLOOKUP(B125,Rennübersicht!$B$4:$J$61,3,FALSE),"Zuerst die gültige Rennnumer im Feld links eingeben")</f>
        <v>Zuerst die gültige Rennnumer im Feld links eingeben</v>
      </c>
      <c r="D125" s="74"/>
      <c r="E125" s="21"/>
      <c r="F125" s="22"/>
      <c r="G125" s="21"/>
      <c r="H125" s="21"/>
      <c r="I125" s="79"/>
      <c r="J125" s="79"/>
      <c r="K125" s="35"/>
      <c r="L125" s="27">
        <f>IFERROR(VLOOKUP(B125,Rennübersicht!$B$4:$J$61,4,FALSE),0)</f>
        <v>0</v>
      </c>
      <c r="M125" s="27">
        <f>IFERROR(VLOOKUP(B125,Rennübersicht!$B$4:$J$61,6,FALSE),0)</f>
        <v>0</v>
      </c>
    </row>
    <row r="126" spans="1:13" ht="15" customHeight="1" x14ac:dyDescent="0.25">
      <c r="A126" s="33"/>
      <c r="B126" s="71"/>
      <c r="C126" s="75"/>
      <c r="D126" s="76"/>
      <c r="E126" s="23"/>
      <c r="F126" s="24"/>
      <c r="G126" s="23"/>
      <c r="H126" s="23"/>
      <c r="I126" s="80"/>
      <c r="J126" s="80"/>
      <c r="K126" s="35"/>
      <c r="L126" s="27">
        <f>IFERROR(VLOOKUP(B125,Rennübersicht!$B$4:$J$61,5,FALSE),0)</f>
        <v>0</v>
      </c>
      <c r="M126" s="27">
        <f>IFERROR(VLOOKUP(B125,Rennübersicht!$B$4:$J$61,7,FALSE),0)</f>
        <v>0</v>
      </c>
    </row>
    <row r="127" spans="1:13" ht="15" customHeight="1" x14ac:dyDescent="0.25">
      <c r="A127" s="33"/>
      <c r="B127" s="71"/>
      <c r="C127" s="75"/>
      <c r="D127" s="76"/>
      <c r="E127" s="23"/>
      <c r="F127" s="24"/>
      <c r="G127" s="23"/>
      <c r="H127" s="23"/>
      <c r="I127" s="80"/>
      <c r="J127" s="80"/>
      <c r="K127" s="35"/>
      <c r="L127" s="27">
        <f>IFERROR(VLOOKUP(B125,Rennübersicht!$B$4:$J$61,8,FALSE),0)</f>
        <v>0</v>
      </c>
      <c r="M127" s="27">
        <f t="shared" ref="M127" si="15">L127-COUNTIF(E125:E128,"&lt;&gt;")-COUNTIF(G125:G128,"&lt;&gt;")</f>
        <v>0</v>
      </c>
    </row>
    <row r="128" spans="1:13" ht="15" customHeight="1" thickBot="1" x14ac:dyDescent="0.3">
      <c r="A128" s="33"/>
      <c r="B128" s="72"/>
      <c r="C128" s="77"/>
      <c r="D128" s="78"/>
      <c r="E128" s="25"/>
      <c r="F128" s="26"/>
      <c r="G128" s="25"/>
      <c r="H128" s="25"/>
      <c r="I128" s="81"/>
      <c r="J128" s="81"/>
      <c r="K128" s="35"/>
      <c r="L128" s="27">
        <f>IFERROR(VLOOKUP(B125,Rennübersicht!$B$4:$J$61,9,FALSE),0)</f>
        <v>0</v>
      </c>
    </row>
    <row r="129" spans="1:13" s="28" customFormat="1" ht="15" customHeight="1" thickBot="1" x14ac:dyDescent="0.3">
      <c r="A129" s="20"/>
      <c r="B129" s="20"/>
      <c r="C129" s="20"/>
      <c r="D129" s="20"/>
      <c r="E129" s="20"/>
      <c r="F129" s="20"/>
      <c r="G129" s="20"/>
      <c r="H129" s="20"/>
      <c r="I129" s="20"/>
      <c r="J129" s="20"/>
      <c r="K129" s="20"/>
    </row>
    <row r="130" spans="1:13" ht="15" customHeight="1" thickBot="1" x14ac:dyDescent="0.3">
      <c r="A130" s="33"/>
      <c r="B130" s="63" t="s">
        <v>15</v>
      </c>
      <c r="C130" s="65" t="s">
        <v>10</v>
      </c>
      <c r="D130" s="66"/>
      <c r="E130" s="69" t="s">
        <v>1</v>
      </c>
      <c r="F130" s="69"/>
      <c r="G130" s="69"/>
      <c r="H130" s="69"/>
      <c r="I130" s="69"/>
      <c r="J130" s="69"/>
      <c r="K130" s="35"/>
    </row>
    <row r="131" spans="1:13" ht="15" customHeight="1" thickBot="1" x14ac:dyDescent="0.3">
      <c r="A131" s="33"/>
      <c r="B131" s="64"/>
      <c r="C131" s="67"/>
      <c r="D131" s="68"/>
      <c r="E131" s="19" t="s">
        <v>4</v>
      </c>
      <c r="F131" s="19" t="s">
        <v>2</v>
      </c>
      <c r="G131" s="19" t="s">
        <v>4</v>
      </c>
      <c r="H131" s="19" t="s">
        <v>2</v>
      </c>
      <c r="I131" s="19" t="s">
        <v>3</v>
      </c>
      <c r="J131" s="19" t="s">
        <v>2</v>
      </c>
      <c r="K131" s="35"/>
    </row>
    <row r="132" spans="1:13" ht="15" customHeight="1" x14ac:dyDescent="0.25">
      <c r="A132" s="33"/>
      <c r="B132" s="70"/>
      <c r="C132" s="73" t="str">
        <f>IFERROR(VLOOKUP(B132,Rennübersicht!$B$4:$J$61,3,FALSE),"Zuerst die gültige Rennnumer im Feld links eingeben")</f>
        <v>Zuerst die gültige Rennnumer im Feld links eingeben</v>
      </c>
      <c r="D132" s="74"/>
      <c r="E132" s="21"/>
      <c r="F132" s="22"/>
      <c r="G132" s="21"/>
      <c r="H132" s="21"/>
      <c r="I132" s="79"/>
      <c r="J132" s="79"/>
      <c r="K132" s="35"/>
      <c r="L132" s="27">
        <f>IFERROR(VLOOKUP(B132,Rennübersicht!$B$4:$J$61,4,FALSE),0)</f>
        <v>0</v>
      </c>
      <c r="M132" s="27">
        <f>IFERROR(VLOOKUP(B132,Rennübersicht!$B$4:$J$61,6,FALSE),0)</f>
        <v>0</v>
      </c>
    </row>
    <row r="133" spans="1:13" ht="15" customHeight="1" x14ac:dyDescent="0.25">
      <c r="A133" s="33"/>
      <c r="B133" s="71"/>
      <c r="C133" s="75"/>
      <c r="D133" s="76"/>
      <c r="E133" s="23"/>
      <c r="F133" s="24"/>
      <c r="G133" s="23"/>
      <c r="H133" s="23"/>
      <c r="I133" s="80"/>
      <c r="J133" s="80"/>
      <c r="K133" s="35"/>
      <c r="L133" s="27">
        <f>IFERROR(VLOOKUP(B132,Rennübersicht!$B$4:$J$61,5,FALSE),0)</f>
        <v>0</v>
      </c>
      <c r="M133" s="27">
        <f>IFERROR(VLOOKUP(B132,Rennübersicht!$B$4:$J$61,7,FALSE),0)</f>
        <v>0</v>
      </c>
    </row>
    <row r="134" spans="1:13" ht="15" customHeight="1" x14ac:dyDescent="0.25">
      <c r="A134" s="33"/>
      <c r="B134" s="71"/>
      <c r="C134" s="75"/>
      <c r="D134" s="76"/>
      <c r="E134" s="23"/>
      <c r="F134" s="24"/>
      <c r="G134" s="23"/>
      <c r="H134" s="23"/>
      <c r="I134" s="80"/>
      <c r="J134" s="80"/>
      <c r="K134" s="35"/>
      <c r="L134" s="27">
        <f>IFERROR(VLOOKUP(B132,Rennübersicht!$B$4:$J$61,8,FALSE),0)</f>
        <v>0</v>
      </c>
      <c r="M134" s="27">
        <f t="shared" ref="M134" si="16">L134-COUNTIF(E132:E135,"&lt;&gt;")-COUNTIF(G132:G135,"&lt;&gt;")</f>
        <v>0</v>
      </c>
    </row>
    <row r="135" spans="1:13" ht="15" customHeight="1" thickBot="1" x14ac:dyDescent="0.3">
      <c r="A135" s="33"/>
      <c r="B135" s="72"/>
      <c r="C135" s="77"/>
      <c r="D135" s="78"/>
      <c r="E135" s="25"/>
      <c r="F135" s="26"/>
      <c r="G135" s="25"/>
      <c r="H135" s="25"/>
      <c r="I135" s="81"/>
      <c r="J135" s="81"/>
      <c r="K135" s="35"/>
      <c r="L135" s="27">
        <f>IFERROR(VLOOKUP(B132,Rennübersicht!$B$4:$J$61,9,FALSE),0)</f>
        <v>0</v>
      </c>
    </row>
    <row r="136" spans="1:13" s="28" customFormat="1" ht="15" customHeight="1" thickBot="1" x14ac:dyDescent="0.3">
      <c r="A136" s="20"/>
      <c r="B136" s="20"/>
      <c r="C136" s="20"/>
      <c r="D136" s="20"/>
      <c r="E136" s="20"/>
      <c r="F136" s="20"/>
      <c r="G136" s="20"/>
      <c r="H136" s="20"/>
      <c r="I136" s="20"/>
      <c r="J136" s="20"/>
      <c r="K136" s="20"/>
    </row>
    <row r="137" spans="1:13" ht="15" customHeight="1" thickBot="1" x14ac:dyDescent="0.3">
      <c r="A137" s="33"/>
      <c r="B137" s="63" t="s">
        <v>15</v>
      </c>
      <c r="C137" s="65" t="s">
        <v>10</v>
      </c>
      <c r="D137" s="66"/>
      <c r="E137" s="69" t="s">
        <v>1</v>
      </c>
      <c r="F137" s="69"/>
      <c r="G137" s="69"/>
      <c r="H137" s="69"/>
      <c r="I137" s="69"/>
      <c r="J137" s="69"/>
      <c r="K137" s="35"/>
    </row>
    <row r="138" spans="1:13" ht="15" customHeight="1" thickBot="1" x14ac:dyDescent="0.3">
      <c r="A138" s="33"/>
      <c r="B138" s="64"/>
      <c r="C138" s="67"/>
      <c r="D138" s="68"/>
      <c r="E138" s="19" t="s">
        <v>4</v>
      </c>
      <c r="F138" s="19" t="s">
        <v>2</v>
      </c>
      <c r="G138" s="19" t="s">
        <v>4</v>
      </c>
      <c r="H138" s="19" t="s">
        <v>2</v>
      </c>
      <c r="I138" s="19" t="s">
        <v>3</v>
      </c>
      <c r="J138" s="19" t="s">
        <v>2</v>
      </c>
      <c r="K138" s="35"/>
    </row>
    <row r="139" spans="1:13" ht="15" customHeight="1" x14ac:dyDescent="0.25">
      <c r="A139" s="33"/>
      <c r="B139" s="70"/>
      <c r="C139" s="73" t="str">
        <f>IFERROR(VLOOKUP(B139,Rennübersicht!$B$4:$J$61,3,FALSE),"Zuerst die gültige Rennnumer im Feld links eingeben")</f>
        <v>Zuerst die gültige Rennnumer im Feld links eingeben</v>
      </c>
      <c r="D139" s="74"/>
      <c r="E139" s="21"/>
      <c r="F139" s="22"/>
      <c r="G139" s="21"/>
      <c r="H139" s="21"/>
      <c r="I139" s="79"/>
      <c r="J139" s="79"/>
      <c r="K139" s="35"/>
      <c r="L139" s="27">
        <f>IFERROR(VLOOKUP(B139,Rennübersicht!$B$4:$J$61,4,FALSE),0)</f>
        <v>0</v>
      </c>
      <c r="M139" s="27">
        <f>IFERROR(VLOOKUP(B139,Rennübersicht!$B$4:$J$61,6,FALSE),0)</f>
        <v>0</v>
      </c>
    </row>
    <row r="140" spans="1:13" ht="15" customHeight="1" x14ac:dyDescent="0.25">
      <c r="A140" s="33"/>
      <c r="B140" s="71"/>
      <c r="C140" s="75"/>
      <c r="D140" s="76"/>
      <c r="E140" s="23"/>
      <c r="F140" s="24"/>
      <c r="G140" s="23"/>
      <c r="H140" s="23"/>
      <c r="I140" s="80"/>
      <c r="J140" s="80"/>
      <c r="K140" s="35"/>
      <c r="L140" s="27">
        <f>IFERROR(VLOOKUP(B139,Rennübersicht!$B$4:$J$61,5,FALSE),0)</f>
        <v>0</v>
      </c>
      <c r="M140" s="27">
        <f>IFERROR(VLOOKUP(B139,Rennübersicht!$B$4:$J$61,7,FALSE),0)</f>
        <v>0</v>
      </c>
    </row>
    <row r="141" spans="1:13" ht="15" customHeight="1" x14ac:dyDescent="0.25">
      <c r="A141" s="33"/>
      <c r="B141" s="71"/>
      <c r="C141" s="75"/>
      <c r="D141" s="76"/>
      <c r="E141" s="23"/>
      <c r="F141" s="24"/>
      <c r="G141" s="23"/>
      <c r="H141" s="23"/>
      <c r="I141" s="80"/>
      <c r="J141" s="80"/>
      <c r="K141" s="35"/>
      <c r="L141" s="27">
        <f>IFERROR(VLOOKUP(B139,Rennübersicht!$B$4:$J$61,8,FALSE),0)</f>
        <v>0</v>
      </c>
      <c r="M141" s="27">
        <f t="shared" ref="M141" si="17">L141-COUNTIF(E139:E142,"&lt;&gt;")-COUNTIF(G139:G142,"&lt;&gt;")</f>
        <v>0</v>
      </c>
    </row>
    <row r="142" spans="1:13" ht="15" customHeight="1" thickBot="1" x14ac:dyDescent="0.3">
      <c r="A142" s="33"/>
      <c r="B142" s="72"/>
      <c r="C142" s="77"/>
      <c r="D142" s="78"/>
      <c r="E142" s="25"/>
      <c r="F142" s="26"/>
      <c r="G142" s="25"/>
      <c r="H142" s="25"/>
      <c r="I142" s="81"/>
      <c r="J142" s="81"/>
      <c r="K142" s="35"/>
      <c r="L142" s="27">
        <f>IFERROR(VLOOKUP(B139,Rennübersicht!$B$4:$J$61,9,FALSE),0)</f>
        <v>0</v>
      </c>
    </row>
    <row r="143" spans="1:13" s="28" customFormat="1" ht="15" customHeight="1" thickBot="1" x14ac:dyDescent="0.3">
      <c r="A143" s="20"/>
      <c r="B143" s="20"/>
      <c r="C143" s="20"/>
      <c r="D143" s="20"/>
      <c r="E143" s="20"/>
      <c r="F143" s="20"/>
      <c r="G143" s="20"/>
      <c r="H143" s="20"/>
      <c r="I143" s="20"/>
      <c r="J143" s="20"/>
      <c r="K143" s="20"/>
    </row>
    <row r="144" spans="1:13" ht="15" customHeight="1" thickBot="1" x14ac:dyDescent="0.3">
      <c r="A144" s="33"/>
      <c r="B144" s="63" t="s">
        <v>15</v>
      </c>
      <c r="C144" s="65" t="s">
        <v>10</v>
      </c>
      <c r="D144" s="66"/>
      <c r="E144" s="69" t="s">
        <v>1</v>
      </c>
      <c r="F144" s="69"/>
      <c r="G144" s="69"/>
      <c r="H144" s="69"/>
      <c r="I144" s="69"/>
      <c r="J144" s="69"/>
      <c r="K144" s="35"/>
    </row>
    <row r="145" spans="1:13" ht="15" customHeight="1" thickBot="1" x14ac:dyDescent="0.3">
      <c r="A145" s="33"/>
      <c r="B145" s="64"/>
      <c r="C145" s="67"/>
      <c r="D145" s="68"/>
      <c r="E145" s="19" t="s">
        <v>4</v>
      </c>
      <c r="F145" s="19" t="s">
        <v>2</v>
      </c>
      <c r="G145" s="19" t="s">
        <v>4</v>
      </c>
      <c r="H145" s="19" t="s">
        <v>2</v>
      </c>
      <c r="I145" s="19" t="s">
        <v>3</v>
      </c>
      <c r="J145" s="19" t="s">
        <v>2</v>
      </c>
      <c r="K145" s="35"/>
    </row>
    <row r="146" spans="1:13" ht="15" customHeight="1" x14ac:dyDescent="0.25">
      <c r="A146" s="33"/>
      <c r="B146" s="70"/>
      <c r="C146" s="73" t="str">
        <f>IFERROR(VLOOKUP(B146,Rennübersicht!$B$4:$J$61,3,FALSE),"Zuerst die gültige Rennnumer im Feld links eingeben")</f>
        <v>Zuerst die gültige Rennnumer im Feld links eingeben</v>
      </c>
      <c r="D146" s="74"/>
      <c r="E146" s="21"/>
      <c r="F146" s="22"/>
      <c r="G146" s="21"/>
      <c r="H146" s="21"/>
      <c r="I146" s="79"/>
      <c r="J146" s="79"/>
      <c r="K146" s="35"/>
      <c r="L146" s="27">
        <f>IFERROR(VLOOKUP(B146,Rennübersicht!$B$4:$J$61,4,FALSE),0)</f>
        <v>0</v>
      </c>
      <c r="M146" s="27">
        <f>IFERROR(VLOOKUP(B146,Rennübersicht!$B$4:$J$61,6,FALSE),0)</f>
        <v>0</v>
      </c>
    </row>
    <row r="147" spans="1:13" ht="15" customHeight="1" x14ac:dyDescent="0.25">
      <c r="A147" s="33"/>
      <c r="B147" s="71"/>
      <c r="C147" s="75"/>
      <c r="D147" s="76"/>
      <c r="E147" s="23"/>
      <c r="F147" s="24"/>
      <c r="G147" s="23"/>
      <c r="H147" s="23"/>
      <c r="I147" s="80"/>
      <c r="J147" s="80"/>
      <c r="K147" s="35"/>
      <c r="L147" s="27">
        <f>IFERROR(VLOOKUP(B146,Rennübersicht!$B$4:$J$61,5,FALSE),0)</f>
        <v>0</v>
      </c>
      <c r="M147" s="27">
        <f>IFERROR(VLOOKUP(B146,Rennübersicht!$B$4:$J$61,7,FALSE),0)</f>
        <v>0</v>
      </c>
    </row>
    <row r="148" spans="1:13" ht="15" customHeight="1" x14ac:dyDescent="0.25">
      <c r="A148" s="33"/>
      <c r="B148" s="71"/>
      <c r="C148" s="75"/>
      <c r="D148" s="76"/>
      <c r="E148" s="23"/>
      <c r="F148" s="24"/>
      <c r="G148" s="23"/>
      <c r="H148" s="23"/>
      <c r="I148" s="80"/>
      <c r="J148" s="80"/>
      <c r="K148" s="35"/>
      <c r="L148" s="27">
        <f>IFERROR(VLOOKUP(B146,Rennübersicht!$B$4:$J$61,8,FALSE),0)</f>
        <v>0</v>
      </c>
      <c r="M148" s="27">
        <f t="shared" ref="M148" si="18">L148-COUNTIF(E146:E149,"&lt;&gt;")-COUNTIF(G146:G149,"&lt;&gt;")</f>
        <v>0</v>
      </c>
    </row>
    <row r="149" spans="1:13" ht="15" customHeight="1" thickBot="1" x14ac:dyDescent="0.3">
      <c r="A149" s="33"/>
      <c r="B149" s="72"/>
      <c r="C149" s="77"/>
      <c r="D149" s="78"/>
      <c r="E149" s="25"/>
      <c r="F149" s="26"/>
      <c r="G149" s="25"/>
      <c r="H149" s="25"/>
      <c r="I149" s="81"/>
      <c r="J149" s="81"/>
      <c r="K149" s="35"/>
      <c r="L149" s="27">
        <f>IFERROR(VLOOKUP(B146,Rennübersicht!$B$4:$J$61,9,FALSE),0)</f>
        <v>0</v>
      </c>
    </row>
    <row r="150" spans="1:13" s="28" customFormat="1" ht="15" customHeight="1" thickBot="1" x14ac:dyDescent="0.3">
      <c r="A150" s="20"/>
      <c r="B150" s="20"/>
      <c r="C150" s="20"/>
      <c r="D150" s="20"/>
      <c r="E150" s="20"/>
      <c r="F150" s="20"/>
      <c r="G150" s="20"/>
      <c r="H150" s="20"/>
      <c r="I150" s="20"/>
      <c r="J150" s="20"/>
      <c r="K150" s="20"/>
    </row>
    <row r="151" spans="1:13" ht="15" customHeight="1" thickBot="1" x14ac:dyDescent="0.3">
      <c r="A151" s="33"/>
      <c r="B151" s="63" t="s">
        <v>15</v>
      </c>
      <c r="C151" s="65" t="s">
        <v>10</v>
      </c>
      <c r="D151" s="66"/>
      <c r="E151" s="69" t="s">
        <v>1</v>
      </c>
      <c r="F151" s="69"/>
      <c r="G151" s="69"/>
      <c r="H151" s="69"/>
      <c r="I151" s="69"/>
      <c r="J151" s="69"/>
      <c r="K151" s="35"/>
    </row>
    <row r="152" spans="1:13" ht="15" customHeight="1" thickBot="1" x14ac:dyDescent="0.3">
      <c r="A152" s="33"/>
      <c r="B152" s="64"/>
      <c r="C152" s="67"/>
      <c r="D152" s="68"/>
      <c r="E152" s="19" t="s">
        <v>4</v>
      </c>
      <c r="F152" s="19" t="s">
        <v>2</v>
      </c>
      <c r="G152" s="19" t="s">
        <v>4</v>
      </c>
      <c r="H152" s="19" t="s">
        <v>2</v>
      </c>
      <c r="I152" s="19" t="s">
        <v>3</v>
      </c>
      <c r="J152" s="19" t="s">
        <v>2</v>
      </c>
      <c r="K152" s="35"/>
    </row>
    <row r="153" spans="1:13" ht="15" customHeight="1" x14ac:dyDescent="0.25">
      <c r="A153" s="33"/>
      <c r="B153" s="70"/>
      <c r="C153" s="73" t="str">
        <f>IFERROR(VLOOKUP(B153,Rennübersicht!$B$4:$J$61,3,FALSE),"Zuerst die gültige Rennnumer im Feld links eingeben")</f>
        <v>Zuerst die gültige Rennnumer im Feld links eingeben</v>
      </c>
      <c r="D153" s="74"/>
      <c r="E153" s="21"/>
      <c r="F153" s="22"/>
      <c r="G153" s="21"/>
      <c r="H153" s="21"/>
      <c r="I153" s="79"/>
      <c r="J153" s="79"/>
      <c r="K153" s="35"/>
      <c r="L153" s="27">
        <f>IFERROR(VLOOKUP(B153,Rennübersicht!$B$4:$J$61,4,FALSE),0)</f>
        <v>0</v>
      </c>
      <c r="M153" s="27">
        <f>IFERROR(VLOOKUP(B153,Rennübersicht!$B$4:$J$61,6,FALSE),0)</f>
        <v>0</v>
      </c>
    </row>
    <row r="154" spans="1:13" ht="15" customHeight="1" x14ac:dyDescent="0.25">
      <c r="A154" s="33"/>
      <c r="B154" s="71"/>
      <c r="C154" s="75"/>
      <c r="D154" s="76"/>
      <c r="E154" s="23"/>
      <c r="F154" s="24"/>
      <c r="G154" s="23"/>
      <c r="H154" s="23"/>
      <c r="I154" s="80"/>
      <c r="J154" s="80"/>
      <c r="K154" s="35"/>
      <c r="L154" s="27">
        <f>IFERROR(VLOOKUP(B153,Rennübersicht!$B$4:$J$61,5,FALSE),0)</f>
        <v>0</v>
      </c>
      <c r="M154" s="27">
        <f>IFERROR(VLOOKUP(B153,Rennübersicht!$B$4:$J$61,7,FALSE),0)</f>
        <v>0</v>
      </c>
    </row>
    <row r="155" spans="1:13" ht="15" customHeight="1" x14ac:dyDescent="0.25">
      <c r="A155" s="33"/>
      <c r="B155" s="71"/>
      <c r="C155" s="75"/>
      <c r="D155" s="76"/>
      <c r="E155" s="23"/>
      <c r="F155" s="24"/>
      <c r="G155" s="23"/>
      <c r="H155" s="23"/>
      <c r="I155" s="80"/>
      <c r="J155" s="80"/>
      <c r="K155" s="35"/>
      <c r="L155" s="27">
        <f>IFERROR(VLOOKUP(B153,Rennübersicht!$B$4:$J$61,8,FALSE),0)</f>
        <v>0</v>
      </c>
      <c r="M155" s="27">
        <f t="shared" ref="M155" si="19">L155-COUNTIF(E153:E156,"&lt;&gt;")-COUNTIF(G153:G156,"&lt;&gt;")</f>
        <v>0</v>
      </c>
    </row>
    <row r="156" spans="1:13" ht="15" customHeight="1" thickBot="1" x14ac:dyDescent="0.3">
      <c r="A156" s="33"/>
      <c r="B156" s="72"/>
      <c r="C156" s="77"/>
      <c r="D156" s="78"/>
      <c r="E156" s="25"/>
      <c r="F156" s="26"/>
      <c r="G156" s="25"/>
      <c r="H156" s="25"/>
      <c r="I156" s="81"/>
      <c r="J156" s="81"/>
      <c r="K156" s="35"/>
      <c r="L156" s="27">
        <f>IFERROR(VLOOKUP(B153,Rennübersicht!$B$4:$J$61,9,FALSE),0)</f>
        <v>0</v>
      </c>
    </row>
    <row r="157" spans="1:13" s="28" customFormat="1" ht="15" customHeight="1" thickBot="1" x14ac:dyDescent="0.3">
      <c r="A157" s="20"/>
      <c r="B157" s="20"/>
      <c r="C157" s="20"/>
      <c r="D157" s="20"/>
      <c r="E157" s="20"/>
      <c r="F157" s="20"/>
      <c r="G157" s="20"/>
      <c r="H157" s="20"/>
      <c r="I157" s="20"/>
      <c r="J157" s="20"/>
      <c r="K157" s="20"/>
    </row>
    <row r="158" spans="1:13" ht="15" customHeight="1" thickBot="1" x14ac:dyDescent="0.3">
      <c r="A158" s="33"/>
      <c r="B158" s="63" t="s">
        <v>15</v>
      </c>
      <c r="C158" s="65" t="s">
        <v>10</v>
      </c>
      <c r="D158" s="66"/>
      <c r="E158" s="69" t="s">
        <v>1</v>
      </c>
      <c r="F158" s="69"/>
      <c r="G158" s="69"/>
      <c r="H158" s="69"/>
      <c r="I158" s="69"/>
      <c r="J158" s="69"/>
      <c r="K158" s="35"/>
    </row>
    <row r="159" spans="1:13" ht="15" customHeight="1" thickBot="1" x14ac:dyDescent="0.3">
      <c r="A159" s="33"/>
      <c r="B159" s="64"/>
      <c r="C159" s="67"/>
      <c r="D159" s="68"/>
      <c r="E159" s="19" t="s">
        <v>4</v>
      </c>
      <c r="F159" s="19" t="s">
        <v>2</v>
      </c>
      <c r="G159" s="19" t="s">
        <v>4</v>
      </c>
      <c r="H159" s="19" t="s">
        <v>2</v>
      </c>
      <c r="I159" s="19" t="s">
        <v>3</v>
      </c>
      <c r="J159" s="19" t="s">
        <v>2</v>
      </c>
      <c r="K159" s="35"/>
    </row>
    <row r="160" spans="1:13" ht="15" customHeight="1" x14ac:dyDescent="0.25">
      <c r="A160" s="33"/>
      <c r="B160" s="70"/>
      <c r="C160" s="73" t="str">
        <f>IFERROR(VLOOKUP(B160,Rennübersicht!$B$4:$J$61,3,FALSE),"Zuerst die gültige Rennnumer im Feld links eingeben")</f>
        <v>Zuerst die gültige Rennnumer im Feld links eingeben</v>
      </c>
      <c r="D160" s="74"/>
      <c r="E160" s="21"/>
      <c r="F160" s="22"/>
      <c r="G160" s="21"/>
      <c r="H160" s="21"/>
      <c r="I160" s="79"/>
      <c r="J160" s="79"/>
      <c r="K160" s="35"/>
      <c r="L160" s="27">
        <f>IFERROR(VLOOKUP(B160,Rennübersicht!$B$4:$J$61,4,FALSE),0)</f>
        <v>0</v>
      </c>
      <c r="M160" s="27">
        <f>IFERROR(VLOOKUP(B160,Rennübersicht!$B$4:$J$61,6,FALSE),0)</f>
        <v>0</v>
      </c>
    </row>
    <row r="161" spans="1:13" ht="15" customHeight="1" x14ac:dyDescent="0.25">
      <c r="A161" s="33"/>
      <c r="B161" s="71"/>
      <c r="C161" s="75"/>
      <c r="D161" s="76"/>
      <c r="E161" s="23"/>
      <c r="F161" s="24"/>
      <c r="G161" s="23"/>
      <c r="H161" s="23"/>
      <c r="I161" s="80"/>
      <c r="J161" s="80"/>
      <c r="K161" s="35"/>
      <c r="L161" s="27">
        <f>IFERROR(VLOOKUP(B160,Rennübersicht!$B$4:$J$61,5,FALSE),0)</f>
        <v>0</v>
      </c>
      <c r="M161" s="27">
        <f>IFERROR(VLOOKUP(B160,Rennübersicht!$B$4:$J$61,7,FALSE),0)</f>
        <v>0</v>
      </c>
    </row>
    <row r="162" spans="1:13" ht="15" customHeight="1" x14ac:dyDescent="0.25">
      <c r="A162" s="33"/>
      <c r="B162" s="71"/>
      <c r="C162" s="75"/>
      <c r="D162" s="76"/>
      <c r="E162" s="23"/>
      <c r="F162" s="24"/>
      <c r="G162" s="23"/>
      <c r="H162" s="23"/>
      <c r="I162" s="80"/>
      <c r="J162" s="80"/>
      <c r="K162" s="35"/>
      <c r="L162" s="27">
        <f>IFERROR(VLOOKUP(B160,Rennübersicht!$B$4:$J$61,8,FALSE),0)</f>
        <v>0</v>
      </c>
      <c r="M162" s="27">
        <f t="shared" ref="M162" si="20">L162-COUNTIF(E160:E163,"&lt;&gt;")-COUNTIF(G160:G163,"&lt;&gt;")</f>
        <v>0</v>
      </c>
    </row>
    <row r="163" spans="1:13" ht="15" customHeight="1" thickBot="1" x14ac:dyDescent="0.3">
      <c r="A163" s="33"/>
      <c r="B163" s="72"/>
      <c r="C163" s="77"/>
      <c r="D163" s="78"/>
      <c r="E163" s="25"/>
      <c r="F163" s="26"/>
      <c r="G163" s="25"/>
      <c r="H163" s="25"/>
      <c r="I163" s="81"/>
      <c r="J163" s="81"/>
      <c r="K163" s="35"/>
      <c r="L163" s="27">
        <f>IFERROR(VLOOKUP(B160,Rennübersicht!$B$4:$J$61,9,FALSE),0)</f>
        <v>0</v>
      </c>
    </row>
    <row r="164" spans="1:13" s="28" customFormat="1" ht="15" customHeight="1" thickBot="1" x14ac:dyDescent="0.3">
      <c r="A164" s="20"/>
      <c r="B164" s="20"/>
      <c r="C164" s="20"/>
      <c r="D164" s="20"/>
      <c r="E164" s="20"/>
      <c r="F164" s="20"/>
      <c r="G164" s="20"/>
      <c r="H164" s="20"/>
      <c r="I164" s="20"/>
      <c r="J164" s="20"/>
      <c r="K164" s="20"/>
    </row>
    <row r="165" spans="1:13" ht="15" customHeight="1" thickBot="1" x14ac:dyDescent="0.3">
      <c r="A165" s="33"/>
      <c r="B165" s="63" t="s">
        <v>15</v>
      </c>
      <c r="C165" s="65" t="s">
        <v>10</v>
      </c>
      <c r="D165" s="66"/>
      <c r="E165" s="69" t="s">
        <v>1</v>
      </c>
      <c r="F165" s="69"/>
      <c r="G165" s="69"/>
      <c r="H165" s="69"/>
      <c r="I165" s="69"/>
      <c r="J165" s="69"/>
      <c r="K165" s="35"/>
    </row>
    <row r="166" spans="1:13" ht="15" customHeight="1" thickBot="1" x14ac:dyDescent="0.3">
      <c r="A166" s="33"/>
      <c r="B166" s="64"/>
      <c r="C166" s="67"/>
      <c r="D166" s="68"/>
      <c r="E166" s="19" t="s">
        <v>4</v>
      </c>
      <c r="F166" s="19" t="s">
        <v>2</v>
      </c>
      <c r="G166" s="19" t="s">
        <v>4</v>
      </c>
      <c r="H166" s="19" t="s">
        <v>2</v>
      </c>
      <c r="I166" s="19" t="s">
        <v>3</v>
      </c>
      <c r="J166" s="19" t="s">
        <v>2</v>
      </c>
      <c r="K166" s="35"/>
    </row>
    <row r="167" spans="1:13" ht="15" customHeight="1" x14ac:dyDescent="0.25">
      <c r="A167" s="33"/>
      <c r="B167" s="70"/>
      <c r="C167" s="73" t="str">
        <f>IFERROR(VLOOKUP(B167,Rennübersicht!$B$4:$J$61,3,FALSE),"Zuerst die gültige Rennnumer im Feld links eingeben")</f>
        <v>Zuerst die gültige Rennnumer im Feld links eingeben</v>
      </c>
      <c r="D167" s="74"/>
      <c r="E167" s="21"/>
      <c r="F167" s="22"/>
      <c r="G167" s="21"/>
      <c r="H167" s="21"/>
      <c r="I167" s="79"/>
      <c r="J167" s="79"/>
      <c r="K167" s="35"/>
      <c r="L167" s="27">
        <f>IFERROR(VLOOKUP(B167,Rennübersicht!$B$4:$J$61,4,FALSE),0)</f>
        <v>0</v>
      </c>
      <c r="M167" s="27">
        <f>IFERROR(VLOOKUP(B167,Rennübersicht!$B$4:$J$61,6,FALSE),0)</f>
        <v>0</v>
      </c>
    </row>
    <row r="168" spans="1:13" ht="15" customHeight="1" x14ac:dyDescent="0.25">
      <c r="A168" s="33"/>
      <c r="B168" s="71"/>
      <c r="C168" s="75"/>
      <c r="D168" s="76"/>
      <c r="E168" s="23"/>
      <c r="F168" s="24"/>
      <c r="G168" s="23"/>
      <c r="H168" s="23"/>
      <c r="I168" s="80"/>
      <c r="J168" s="80"/>
      <c r="K168" s="35"/>
      <c r="L168" s="27">
        <f>IFERROR(VLOOKUP(B167,Rennübersicht!$B$4:$J$61,5,FALSE),0)</f>
        <v>0</v>
      </c>
      <c r="M168" s="27">
        <f>IFERROR(VLOOKUP(B167,Rennübersicht!$B$4:$J$61,7,FALSE),0)</f>
        <v>0</v>
      </c>
    </row>
    <row r="169" spans="1:13" ht="15" customHeight="1" x14ac:dyDescent="0.25">
      <c r="A169" s="33"/>
      <c r="B169" s="71"/>
      <c r="C169" s="75"/>
      <c r="D169" s="76"/>
      <c r="E169" s="23"/>
      <c r="F169" s="24"/>
      <c r="G169" s="23"/>
      <c r="H169" s="23"/>
      <c r="I169" s="80"/>
      <c r="J169" s="80"/>
      <c r="K169" s="35"/>
      <c r="L169" s="27">
        <f>IFERROR(VLOOKUP(B167,Rennübersicht!$B$4:$J$61,8,FALSE),0)</f>
        <v>0</v>
      </c>
      <c r="M169" s="27">
        <f t="shared" ref="M169" si="21">L169-COUNTIF(E167:E170,"&lt;&gt;")-COUNTIF(G167:G170,"&lt;&gt;")</f>
        <v>0</v>
      </c>
    </row>
    <row r="170" spans="1:13" ht="15" customHeight="1" thickBot="1" x14ac:dyDescent="0.3">
      <c r="A170" s="33"/>
      <c r="B170" s="72"/>
      <c r="C170" s="77"/>
      <c r="D170" s="78"/>
      <c r="E170" s="25"/>
      <c r="F170" s="26"/>
      <c r="G170" s="25"/>
      <c r="H170" s="25"/>
      <c r="I170" s="81"/>
      <c r="J170" s="81"/>
      <c r="K170" s="35"/>
      <c r="L170" s="27">
        <f>IFERROR(VLOOKUP(B167,Rennübersicht!$B$4:$J$61,9,FALSE),0)</f>
        <v>0</v>
      </c>
    </row>
    <row r="171" spans="1:13" s="28" customFormat="1" ht="15" customHeight="1" thickBot="1" x14ac:dyDescent="0.3">
      <c r="A171" s="20"/>
      <c r="B171" s="20"/>
      <c r="C171" s="20"/>
      <c r="D171" s="20"/>
      <c r="E171" s="20"/>
      <c r="F171" s="20"/>
      <c r="G171" s="20"/>
      <c r="H171" s="20"/>
      <c r="I171" s="20"/>
      <c r="J171" s="20"/>
      <c r="K171" s="20"/>
    </row>
    <row r="172" spans="1:13" ht="15" customHeight="1" thickBot="1" x14ac:dyDescent="0.3">
      <c r="A172" s="33"/>
      <c r="B172" s="63" t="s">
        <v>15</v>
      </c>
      <c r="C172" s="65" t="s">
        <v>10</v>
      </c>
      <c r="D172" s="66"/>
      <c r="E172" s="69" t="s">
        <v>1</v>
      </c>
      <c r="F172" s="69"/>
      <c r="G172" s="69"/>
      <c r="H172" s="69"/>
      <c r="I172" s="69"/>
      <c r="J172" s="69"/>
      <c r="K172" s="35"/>
    </row>
    <row r="173" spans="1:13" ht="15" customHeight="1" thickBot="1" x14ac:dyDescent="0.3">
      <c r="A173" s="33"/>
      <c r="B173" s="64"/>
      <c r="C173" s="67"/>
      <c r="D173" s="68"/>
      <c r="E173" s="19" t="s">
        <v>4</v>
      </c>
      <c r="F173" s="19" t="s">
        <v>2</v>
      </c>
      <c r="G173" s="19" t="s">
        <v>4</v>
      </c>
      <c r="H173" s="19" t="s">
        <v>2</v>
      </c>
      <c r="I173" s="19" t="s">
        <v>3</v>
      </c>
      <c r="J173" s="19" t="s">
        <v>2</v>
      </c>
      <c r="K173" s="35"/>
    </row>
    <row r="174" spans="1:13" ht="15" customHeight="1" x14ac:dyDescent="0.25">
      <c r="A174" s="33"/>
      <c r="B174" s="70"/>
      <c r="C174" s="73" t="str">
        <f>IFERROR(VLOOKUP(B174,Rennübersicht!$B$4:$J$61,3,FALSE),"Zuerst die gültige Rennnumer im Feld links eingeben")</f>
        <v>Zuerst die gültige Rennnumer im Feld links eingeben</v>
      </c>
      <c r="D174" s="74"/>
      <c r="E174" s="21"/>
      <c r="F174" s="22"/>
      <c r="G174" s="21"/>
      <c r="H174" s="21"/>
      <c r="I174" s="79"/>
      <c r="J174" s="79"/>
      <c r="K174" s="35"/>
      <c r="L174" s="27">
        <f>IFERROR(VLOOKUP(B174,Rennübersicht!$B$4:$J$61,4,FALSE),0)</f>
        <v>0</v>
      </c>
      <c r="M174" s="27">
        <f>IFERROR(VLOOKUP(B174,Rennübersicht!$B$4:$J$61,6,FALSE),0)</f>
        <v>0</v>
      </c>
    </row>
    <row r="175" spans="1:13" ht="15" customHeight="1" x14ac:dyDescent="0.25">
      <c r="A175" s="33"/>
      <c r="B175" s="71"/>
      <c r="C175" s="75"/>
      <c r="D175" s="76"/>
      <c r="E175" s="23"/>
      <c r="F175" s="24"/>
      <c r="G175" s="23"/>
      <c r="H175" s="23"/>
      <c r="I175" s="80"/>
      <c r="J175" s="80"/>
      <c r="K175" s="35"/>
      <c r="L175" s="27">
        <f>IFERROR(VLOOKUP(B174,Rennübersicht!$B$4:$J$61,5,FALSE),0)</f>
        <v>0</v>
      </c>
      <c r="M175" s="27">
        <f>IFERROR(VLOOKUP(B174,Rennübersicht!$B$4:$J$61,7,FALSE),0)</f>
        <v>0</v>
      </c>
    </row>
    <row r="176" spans="1:13" ht="15" customHeight="1" x14ac:dyDescent="0.25">
      <c r="A176" s="33"/>
      <c r="B176" s="71"/>
      <c r="C176" s="75"/>
      <c r="D176" s="76"/>
      <c r="E176" s="23"/>
      <c r="F176" s="24"/>
      <c r="G176" s="23"/>
      <c r="H176" s="23"/>
      <c r="I176" s="80"/>
      <c r="J176" s="80"/>
      <c r="K176" s="35"/>
      <c r="L176" s="27">
        <f>IFERROR(VLOOKUP(B174,Rennübersicht!$B$4:$J$61,8,FALSE),0)</f>
        <v>0</v>
      </c>
      <c r="M176" s="27">
        <f t="shared" ref="M176" si="22">L176-COUNTIF(E174:E177,"&lt;&gt;")-COUNTIF(G174:G177,"&lt;&gt;")</f>
        <v>0</v>
      </c>
    </row>
    <row r="177" spans="1:13" ht="15" customHeight="1" thickBot="1" x14ac:dyDescent="0.3">
      <c r="A177" s="33"/>
      <c r="B177" s="72"/>
      <c r="C177" s="77"/>
      <c r="D177" s="78"/>
      <c r="E177" s="25"/>
      <c r="F177" s="26"/>
      <c r="G177" s="25"/>
      <c r="H177" s="25"/>
      <c r="I177" s="81"/>
      <c r="J177" s="81"/>
      <c r="K177" s="35"/>
      <c r="L177" s="27">
        <f>IFERROR(VLOOKUP(B174,Rennübersicht!$B$4:$J$61,9,FALSE),0)</f>
        <v>0</v>
      </c>
    </row>
    <row r="178" spans="1:13" s="28" customFormat="1" ht="15" customHeight="1" thickBot="1" x14ac:dyDescent="0.3">
      <c r="A178" s="20"/>
      <c r="B178" s="20"/>
      <c r="C178" s="20"/>
      <c r="D178" s="20"/>
      <c r="E178" s="20"/>
      <c r="F178" s="20"/>
      <c r="G178" s="20"/>
      <c r="H178" s="20"/>
      <c r="I178" s="20"/>
      <c r="J178" s="20"/>
      <c r="K178" s="20"/>
    </row>
    <row r="179" spans="1:13" ht="15" customHeight="1" thickBot="1" x14ac:dyDescent="0.3">
      <c r="A179" s="33"/>
      <c r="B179" s="63" t="s">
        <v>15</v>
      </c>
      <c r="C179" s="65" t="s">
        <v>10</v>
      </c>
      <c r="D179" s="66"/>
      <c r="E179" s="69" t="s">
        <v>1</v>
      </c>
      <c r="F179" s="69"/>
      <c r="G179" s="69"/>
      <c r="H179" s="69"/>
      <c r="I179" s="69"/>
      <c r="J179" s="69"/>
      <c r="K179" s="35"/>
    </row>
    <row r="180" spans="1:13" ht="15" customHeight="1" thickBot="1" x14ac:dyDescent="0.3">
      <c r="A180" s="33"/>
      <c r="B180" s="64"/>
      <c r="C180" s="67"/>
      <c r="D180" s="68"/>
      <c r="E180" s="19" t="s">
        <v>4</v>
      </c>
      <c r="F180" s="19" t="s">
        <v>2</v>
      </c>
      <c r="G180" s="19" t="s">
        <v>4</v>
      </c>
      <c r="H180" s="19" t="s">
        <v>2</v>
      </c>
      <c r="I180" s="19" t="s">
        <v>3</v>
      </c>
      <c r="J180" s="19" t="s">
        <v>2</v>
      </c>
      <c r="K180" s="35"/>
    </row>
    <row r="181" spans="1:13" ht="15" customHeight="1" x14ac:dyDescent="0.25">
      <c r="A181" s="33"/>
      <c r="B181" s="70"/>
      <c r="C181" s="73" t="str">
        <f>IFERROR(VLOOKUP(B181,Rennübersicht!$B$4:$J$61,3,FALSE),"Zuerst die gültige Rennnumer im Feld links eingeben")</f>
        <v>Zuerst die gültige Rennnumer im Feld links eingeben</v>
      </c>
      <c r="D181" s="74"/>
      <c r="E181" s="21"/>
      <c r="F181" s="22"/>
      <c r="G181" s="21"/>
      <c r="H181" s="21"/>
      <c r="I181" s="79"/>
      <c r="J181" s="79"/>
      <c r="K181" s="35"/>
      <c r="L181" s="27">
        <f>IFERROR(VLOOKUP(B181,Rennübersicht!$B$4:$J$61,4,FALSE),0)</f>
        <v>0</v>
      </c>
      <c r="M181" s="27">
        <f>IFERROR(VLOOKUP(B181,Rennübersicht!$B$4:$J$61,6,FALSE),0)</f>
        <v>0</v>
      </c>
    </row>
    <row r="182" spans="1:13" ht="15" customHeight="1" x14ac:dyDescent="0.25">
      <c r="A182" s="33"/>
      <c r="B182" s="71"/>
      <c r="C182" s="75"/>
      <c r="D182" s="76"/>
      <c r="E182" s="23"/>
      <c r="F182" s="24"/>
      <c r="G182" s="23"/>
      <c r="H182" s="23"/>
      <c r="I182" s="80"/>
      <c r="J182" s="80"/>
      <c r="K182" s="35"/>
      <c r="L182" s="27">
        <f>IFERROR(VLOOKUP(B181,Rennübersicht!$B$4:$J$61,5,FALSE),0)</f>
        <v>0</v>
      </c>
      <c r="M182" s="27">
        <f>IFERROR(VLOOKUP(B181,Rennübersicht!$B$4:$J$61,7,FALSE),0)</f>
        <v>0</v>
      </c>
    </row>
    <row r="183" spans="1:13" ht="15" customHeight="1" x14ac:dyDescent="0.25">
      <c r="A183" s="33"/>
      <c r="B183" s="71"/>
      <c r="C183" s="75"/>
      <c r="D183" s="76"/>
      <c r="E183" s="23"/>
      <c r="F183" s="24"/>
      <c r="G183" s="23"/>
      <c r="H183" s="23"/>
      <c r="I183" s="80"/>
      <c r="J183" s="80"/>
      <c r="K183" s="35"/>
      <c r="L183" s="27">
        <f>IFERROR(VLOOKUP(B181,Rennübersicht!$B$4:$J$61,8,FALSE),0)</f>
        <v>0</v>
      </c>
      <c r="M183" s="27">
        <f t="shared" ref="M183" si="23">L183-COUNTIF(E181:E184,"&lt;&gt;")-COUNTIF(G181:G184,"&lt;&gt;")</f>
        <v>0</v>
      </c>
    </row>
    <row r="184" spans="1:13" ht="15" customHeight="1" thickBot="1" x14ac:dyDescent="0.3">
      <c r="A184" s="33"/>
      <c r="B184" s="72"/>
      <c r="C184" s="77"/>
      <c r="D184" s="78"/>
      <c r="E184" s="25"/>
      <c r="F184" s="26"/>
      <c r="G184" s="25"/>
      <c r="H184" s="25"/>
      <c r="I184" s="81"/>
      <c r="J184" s="81"/>
      <c r="K184" s="35"/>
      <c r="L184" s="27">
        <f>IFERROR(VLOOKUP(B181,Rennübersicht!$B$4:$J$61,9,FALSE),0)</f>
        <v>0</v>
      </c>
    </row>
    <row r="185" spans="1:13" s="28" customFormat="1" ht="15" customHeight="1" thickBot="1" x14ac:dyDescent="0.3">
      <c r="A185" s="20"/>
      <c r="B185" s="20"/>
      <c r="C185" s="20"/>
      <c r="D185" s="20"/>
      <c r="E185" s="20"/>
      <c r="F185" s="20"/>
      <c r="G185" s="20"/>
      <c r="H185" s="20"/>
      <c r="I185" s="20"/>
      <c r="J185" s="20"/>
      <c r="K185" s="20"/>
    </row>
    <row r="186" spans="1:13" ht="15" customHeight="1" thickBot="1" x14ac:dyDescent="0.3">
      <c r="A186" s="33"/>
      <c r="B186" s="63" t="s">
        <v>15</v>
      </c>
      <c r="C186" s="65" t="s">
        <v>10</v>
      </c>
      <c r="D186" s="66"/>
      <c r="E186" s="69" t="s">
        <v>1</v>
      </c>
      <c r="F186" s="69"/>
      <c r="G186" s="69"/>
      <c r="H186" s="69"/>
      <c r="I186" s="69"/>
      <c r="J186" s="69"/>
      <c r="K186" s="35"/>
    </row>
    <row r="187" spans="1:13" ht="15" customHeight="1" thickBot="1" x14ac:dyDescent="0.3">
      <c r="A187" s="33"/>
      <c r="B187" s="64"/>
      <c r="C187" s="67"/>
      <c r="D187" s="68"/>
      <c r="E187" s="19" t="s">
        <v>4</v>
      </c>
      <c r="F187" s="19" t="s">
        <v>2</v>
      </c>
      <c r="G187" s="19" t="s">
        <v>4</v>
      </c>
      <c r="H187" s="19" t="s">
        <v>2</v>
      </c>
      <c r="I187" s="19" t="s">
        <v>3</v>
      </c>
      <c r="J187" s="19" t="s">
        <v>2</v>
      </c>
      <c r="K187" s="35"/>
    </row>
    <row r="188" spans="1:13" ht="15" customHeight="1" x14ac:dyDescent="0.25">
      <c r="A188" s="33"/>
      <c r="B188" s="70"/>
      <c r="C188" s="73" t="str">
        <f>IFERROR(VLOOKUP(B188,Rennübersicht!$B$4:$J$61,3,FALSE),"Zuerst die gültige Rennnumer im Feld links eingeben")</f>
        <v>Zuerst die gültige Rennnumer im Feld links eingeben</v>
      </c>
      <c r="D188" s="74"/>
      <c r="E188" s="21"/>
      <c r="F188" s="22"/>
      <c r="G188" s="21"/>
      <c r="H188" s="21"/>
      <c r="I188" s="79"/>
      <c r="J188" s="79"/>
      <c r="K188" s="35"/>
      <c r="L188" s="27">
        <f>IFERROR(VLOOKUP(B188,Rennübersicht!$B$4:$J$61,4,FALSE),0)</f>
        <v>0</v>
      </c>
      <c r="M188" s="27">
        <f>IFERROR(VLOOKUP(B188,Rennübersicht!$B$4:$J$61,6,FALSE),0)</f>
        <v>0</v>
      </c>
    </row>
    <row r="189" spans="1:13" ht="15" customHeight="1" x14ac:dyDescent="0.25">
      <c r="A189" s="33"/>
      <c r="B189" s="71"/>
      <c r="C189" s="75"/>
      <c r="D189" s="76"/>
      <c r="E189" s="23"/>
      <c r="F189" s="24"/>
      <c r="G189" s="23"/>
      <c r="H189" s="23"/>
      <c r="I189" s="80"/>
      <c r="J189" s="80"/>
      <c r="K189" s="35"/>
      <c r="L189" s="27">
        <f>IFERROR(VLOOKUP(B188,Rennübersicht!$B$4:$J$61,5,FALSE),0)</f>
        <v>0</v>
      </c>
      <c r="M189" s="27">
        <f>IFERROR(VLOOKUP(B188,Rennübersicht!$B$4:$J$61,7,FALSE),0)</f>
        <v>0</v>
      </c>
    </row>
    <row r="190" spans="1:13" ht="15" customHeight="1" x14ac:dyDescent="0.25">
      <c r="A190" s="33"/>
      <c r="B190" s="71"/>
      <c r="C190" s="75"/>
      <c r="D190" s="76"/>
      <c r="E190" s="23"/>
      <c r="F190" s="24"/>
      <c r="G190" s="23"/>
      <c r="H190" s="23"/>
      <c r="I190" s="80"/>
      <c r="J190" s="80"/>
      <c r="K190" s="35"/>
      <c r="L190" s="27">
        <f>IFERROR(VLOOKUP(B188,Rennübersicht!$B$4:$J$61,8,FALSE),0)</f>
        <v>0</v>
      </c>
      <c r="M190" s="27">
        <f t="shared" ref="M190" si="24">L190-COUNTIF(E188:E191,"&lt;&gt;")-COUNTIF(G188:G191,"&lt;&gt;")</f>
        <v>0</v>
      </c>
    </row>
    <row r="191" spans="1:13" ht="15" customHeight="1" thickBot="1" x14ac:dyDescent="0.3">
      <c r="A191" s="33"/>
      <c r="B191" s="72"/>
      <c r="C191" s="77"/>
      <c r="D191" s="78"/>
      <c r="E191" s="25"/>
      <c r="F191" s="26"/>
      <c r="G191" s="25"/>
      <c r="H191" s="25"/>
      <c r="I191" s="81"/>
      <c r="J191" s="81"/>
      <c r="K191" s="35"/>
      <c r="L191" s="27">
        <f>IFERROR(VLOOKUP(B188,Rennübersicht!$B$4:$J$61,9,FALSE),0)</f>
        <v>0</v>
      </c>
    </row>
    <row r="192" spans="1:13" s="28" customFormat="1" ht="15" customHeight="1" thickBot="1" x14ac:dyDescent="0.3">
      <c r="A192" s="20"/>
      <c r="B192" s="20"/>
      <c r="C192" s="20"/>
      <c r="D192" s="20"/>
      <c r="E192" s="20"/>
      <c r="F192" s="20"/>
      <c r="G192" s="20"/>
      <c r="H192" s="20"/>
      <c r="I192" s="20"/>
      <c r="J192" s="20"/>
      <c r="K192" s="20"/>
    </row>
    <row r="193" spans="1:13" ht="15" customHeight="1" thickBot="1" x14ac:dyDescent="0.3">
      <c r="A193" s="33"/>
      <c r="B193" s="63" t="s">
        <v>15</v>
      </c>
      <c r="C193" s="65" t="s">
        <v>10</v>
      </c>
      <c r="D193" s="66"/>
      <c r="E193" s="69" t="s">
        <v>1</v>
      </c>
      <c r="F193" s="69"/>
      <c r="G193" s="69"/>
      <c r="H193" s="69"/>
      <c r="I193" s="69"/>
      <c r="J193" s="69"/>
      <c r="K193" s="35"/>
    </row>
    <row r="194" spans="1:13" ht="15" customHeight="1" thickBot="1" x14ac:dyDescent="0.3">
      <c r="A194" s="33"/>
      <c r="B194" s="64"/>
      <c r="C194" s="67"/>
      <c r="D194" s="68"/>
      <c r="E194" s="19" t="s">
        <v>4</v>
      </c>
      <c r="F194" s="19" t="s">
        <v>2</v>
      </c>
      <c r="G194" s="19" t="s">
        <v>4</v>
      </c>
      <c r="H194" s="19" t="s">
        <v>2</v>
      </c>
      <c r="I194" s="19" t="s">
        <v>3</v>
      </c>
      <c r="J194" s="19" t="s">
        <v>2</v>
      </c>
      <c r="K194" s="35"/>
    </row>
    <row r="195" spans="1:13" ht="15" customHeight="1" x14ac:dyDescent="0.25">
      <c r="A195" s="33"/>
      <c r="B195" s="70"/>
      <c r="C195" s="73" t="str">
        <f>IFERROR(VLOOKUP(B195,Rennübersicht!$B$4:$J$61,3,FALSE),"Zuerst die gültige Rennnumer im Feld links eingeben")</f>
        <v>Zuerst die gültige Rennnumer im Feld links eingeben</v>
      </c>
      <c r="D195" s="74"/>
      <c r="E195" s="21"/>
      <c r="F195" s="22"/>
      <c r="G195" s="21"/>
      <c r="H195" s="21"/>
      <c r="I195" s="79"/>
      <c r="J195" s="79"/>
      <c r="K195" s="35"/>
      <c r="L195" s="27">
        <f>IFERROR(VLOOKUP(B195,Rennübersicht!$B$4:$J$61,4,FALSE),0)</f>
        <v>0</v>
      </c>
      <c r="M195" s="27">
        <f>IFERROR(VLOOKUP(B195,Rennübersicht!$B$4:$J$61,6,FALSE),0)</f>
        <v>0</v>
      </c>
    </row>
    <row r="196" spans="1:13" ht="15" customHeight="1" x14ac:dyDescent="0.25">
      <c r="A196" s="33"/>
      <c r="B196" s="71"/>
      <c r="C196" s="75"/>
      <c r="D196" s="76"/>
      <c r="E196" s="23"/>
      <c r="F196" s="24"/>
      <c r="G196" s="23"/>
      <c r="H196" s="23"/>
      <c r="I196" s="80"/>
      <c r="J196" s="80"/>
      <c r="K196" s="35"/>
      <c r="L196" s="27">
        <f>IFERROR(VLOOKUP(B195,Rennübersicht!$B$4:$J$61,5,FALSE),0)</f>
        <v>0</v>
      </c>
      <c r="M196" s="27">
        <f>IFERROR(VLOOKUP(B195,Rennübersicht!$B$4:$J$61,7,FALSE),0)</f>
        <v>0</v>
      </c>
    </row>
    <row r="197" spans="1:13" ht="15" customHeight="1" x14ac:dyDescent="0.25">
      <c r="A197" s="33"/>
      <c r="B197" s="71"/>
      <c r="C197" s="75"/>
      <c r="D197" s="76"/>
      <c r="E197" s="23"/>
      <c r="F197" s="24"/>
      <c r="G197" s="23"/>
      <c r="H197" s="23"/>
      <c r="I197" s="80"/>
      <c r="J197" s="80"/>
      <c r="K197" s="35"/>
      <c r="L197" s="27">
        <f>IFERROR(VLOOKUP(B195,Rennübersicht!$B$4:$J$61,8,FALSE),0)</f>
        <v>0</v>
      </c>
      <c r="M197" s="27">
        <f t="shared" ref="M197" si="25">L197-COUNTIF(E195:E198,"&lt;&gt;")-COUNTIF(G195:G198,"&lt;&gt;")</f>
        <v>0</v>
      </c>
    </row>
    <row r="198" spans="1:13" ht="15" customHeight="1" thickBot="1" x14ac:dyDescent="0.3">
      <c r="A198" s="33"/>
      <c r="B198" s="72"/>
      <c r="C198" s="77"/>
      <c r="D198" s="78"/>
      <c r="E198" s="25"/>
      <c r="F198" s="26"/>
      <c r="G198" s="25"/>
      <c r="H198" s="25"/>
      <c r="I198" s="81"/>
      <c r="J198" s="81"/>
      <c r="K198" s="35"/>
      <c r="L198" s="27">
        <f>IFERROR(VLOOKUP(B195,Rennübersicht!$B$4:$J$61,9,FALSE),0)</f>
        <v>0</v>
      </c>
    </row>
    <row r="199" spans="1:13" s="28" customFormat="1" ht="15" customHeight="1" thickBot="1" x14ac:dyDescent="0.3">
      <c r="A199" s="20"/>
      <c r="B199" s="20"/>
      <c r="C199" s="20"/>
      <c r="D199" s="20"/>
      <c r="E199" s="20"/>
      <c r="F199" s="20"/>
      <c r="G199" s="20"/>
      <c r="H199" s="20"/>
      <c r="I199" s="20"/>
      <c r="J199" s="20"/>
      <c r="K199" s="20"/>
    </row>
    <row r="200" spans="1:13" ht="15" customHeight="1" thickBot="1" x14ac:dyDescent="0.3">
      <c r="A200" s="33"/>
      <c r="B200" s="63" t="s">
        <v>15</v>
      </c>
      <c r="C200" s="65" t="s">
        <v>10</v>
      </c>
      <c r="D200" s="66"/>
      <c r="E200" s="69" t="s">
        <v>1</v>
      </c>
      <c r="F200" s="69"/>
      <c r="G200" s="69"/>
      <c r="H200" s="69"/>
      <c r="I200" s="69"/>
      <c r="J200" s="69"/>
      <c r="K200" s="35"/>
    </row>
    <row r="201" spans="1:13" ht="15" customHeight="1" thickBot="1" x14ac:dyDescent="0.3">
      <c r="A201" s="33"/>
      <c r="B201" s="64"/>
      <c r="C201" s="67"/>
      <c r="D201" s="68"/>
      <c r="E201" s="19" t="s">
        <v>4</v>
      </c>
      <c r="F201" s="19" t="s">
        <v>2</v>
      </c>
      <c r="G201" s="19" t="s">
        <v>4</v>
      </c>
      <c r="H201" s="19" t="s">
        <v>2</v>
      </c>
      <c r="I201" s="19" t="s">
        <v>3</v>
      </c>
      <c r="J201" s="19" t="s">
        <v>2</v>
      </c>
      <c r="K201" s="35"/>
    </row>
    <row r="202" spans="1:13" ht="15" customHeight="1" x14ac:dyDescent="0.25">
      <c r="A202" s="33"/>
      <c r="B202" s="70"/>
      <c r="C202" s="73" t="str">
        <f>IFERROR(VLOOKUP(B202,Rennübersicht!$B$4:$J$61,3,FALSE),"Zuerst die gültige Rennnumer im Feld links eingeben")</f>
        <v>Zuerst die gültige Rennnumer im Feld links eingeben</v>
      </c>
      <c r="D202" s="74"/>
      <c r="E202" s="21"/>
      <c r="F202" s="22"/>
      <c r="G202" s="21"/>
      <c r="H202" s="21"/>
      <c r="I202" s="79"/>
      <c r="J202" s="79"/>
      <c r="K202" s="35"/>
      <c r="L202" s="27">
        <f>IFERROR(VLOOKUP(B202,Rennübersicht!$B$4:$J$61,4,FALSE),0)</f>
        <v>0</v>
      </c>
      <c r="M202" s="27">
        <f>IFERROR(VLOOKUP(B202,Rennübersicht!$B$4:$J$61,6,FALSE),0)</f>
        <v>0</v>
      </c>
    </row>
    <row r="203" spans="1:13" ht="15" customHeight="1" x14ac:dyDescent="0.25">
      <c r="A203" s="33"/>
      <c r="B203" s="71"/>
      <c r="C203" s="75"/>
      <c r="D203" s="76"/>
      <c r="E203" s="23"/>
      <c r="F203" s="24"/>
      <c r="G203" s="23"/>
      <c r="H203" s="23"/>
      <c r="I203" s="80"/>
      <c r="J203" s="80"/>
      <c r="K203" s="35"/>
      <c r="L203" s="27">
        <f>IFERROR(VLOOKUP(B202,Rennübersicht!$B$4:$J$61,5,FALSE),0)</f>
        <v>0</v>
      </c>
      <c r="M203" s="27">
        <f>IFERROR(VLOOKUP(B202,Rennübersicht!$B$4:$J$61,7,FALSE),0)</f>
        <v>0</v>
      </c>
    </row>
    <row r="204" spans="1:13" ht="15" customHeight="1" x14ac:dyDescent="0.25">
      <c r="A204" s="33"/>
      <c r="B204" s="71"/>
      <c r="C204" s="75"/>
      <c r="D204" s="76"/>
      <c r="E204" s="23"/>
      <c r="F204" s="24"/>
      <c r="G204" s="23"/>
      <c r="H204" s="23"/>
      <c r="I204" s="80"/>
      <c r="J204" s="80"/>
      <c r="K204" s="35"/>
      <c r="L204" s="27">
        <f>IFERROR(VLOOKUP(B202,Rennübersicht!$B$4:$J$61,8,FALSE),0)</f>
        <v>0</v>
      </c>
      <c r="M204" s="27">
        <f t="shared" ref="M204" si="26">L204-COUNTIF(E202:E205,"&lt;&gt;")-COUNTIF(G202:G205,"&lt;&gt;")</f>
        <v>0</v>
      </c>
    </row>
    <row r="205" spans="1:13" ht="15" customHeight="1" thickBot="1" x14ac:dyDescent="0.3">
      <c r="A205" s="33"/>
      <c r="B205" s="72"/>
      <c r="C205" s="77"/>
      <c r="D205" s="78"/>
      <c r="E205" s="25"/>
      <c r="F205" s="26"/>
      <c r="G205" s="25"/>
      <c r="H205" s="25"/>
      <c r="I205" s="81"/>
      <c r="J205" s="81"/>
      <c r="K205" s="35"/>
      <c r="L205" s="27">
        <f>IFERROR(VLOOKUP(B202,Rennübersicht!$B$4:$J$61,9,FALSE),0)</f>
        <v>0</v>
      </c>
    </row>
    <row r="206" spans="1:13" s="28" customFormat="1" ht="15" customHeight="1" thickBot="1" x14ac:dyDescent="0.3">
      <c r="A206" s="20"/>
      <c r="B206" s="20"/>
      <c r="C206" s="20"/>
      <c r="D206" s="20"/>
      <c r="E206" s="20"/>
      <c r="F206" s="20"/>
      <c r="G206" s="20"/>
      <c r="H206" s="20"/>
      <c r="I206" s="20"/>
      <c r="J206" s="20"/>
      <c r="K206" s="20"/>
    </row>
    <row r="207" spans="1:13" ht="15" customHeight="1" thickBot="1" x14ac:dyDescent="0.3">
      <c r="A207" s="33"/>
      <c r="B207" s="63" t="s">
        <v>15</v>
      </c>
      <c r="C207" s="65" t="s">
        <v>10</v>
      </c>
      <c r="D207" s="66"/>
      <c r="E207" s="69" t="s">
        <v>1</v>
      </c>
      <c r="F207" s="69"/>
      <c r="G207" s="69"/>
      <c r="H207" s="69"/>
      <c r="I207" s="69"/>
      <c r="J207" s="69"/>
      <c r="K207" s="35"/>
    </row>
    <row r="208" spans="1:13" ht="15" customHeight="1" thickBot="1" x14ac:dyDescent="0.3">
      <c r="A208" s="33"/>
      <c r="B208" s="64"/>
      <c r="C208" s="67"/>
      <c r="D208" s="68"/>
      <c r="E208" s="19" t="s">
        <v>4</v>
      </c>
      <c r="F208" s="19" t="s">
        <v>2</v>
      </c>
      <c r="G208" s="19" t="s">
        <v>4</v>
      </c>
      <c r="H208" s="19" t="s">
        <v>2</v>
      </c>
      <c r="I208" s="19" t="s">
        <v>3</v>
      </c>
      <c r="J208" s="19" t="s">
        <v>2</v>
      </c>
      <c r="K208" s="35"/>
    </row>
    <row r="209" spans="1:13" ht="15" customHeight="1" x14ac:dyDescent="0.25">
      <c r="A209" s="33"/>
      <c r="B209" s="70"/>
      <c r="C209" s="73" t="str">
        <f>IFERROR(VLOOKUP(B209,Rennübersicht!$B$4:$J$61,3,FALSE),"Zuerst die gültige Rennnumer im Feld links eingeben")</f>
        <v>Zuerst die gültige Rennnumer im Feld links eingeben</v>
      </c>
      <c r="D209" s="74"/>
      <c r="E209" s="21"/>
      <c r="F209" s="22"/>
      <c r="G209" s="21"/>
      <c r="H209" s="21"/>
      <c r="I209" s="79"/>
      <c r="J209" s="79"/>
      <c r="K209" s="35"/>
      <c r="L209" s="27">
        <f>IFERROR(VLOOKUP(B209,Rennübersicht!$B$4:$J$61,4,FALSE),0)</f>
        <v>0</v>
      </c>
      <c r="M209" s="27">
        <f>IFERROR(VLOOKUP(B209,Rennübersicht!$B$4:$J$61,6,FALSE),0)</f>
        <v>0</v>
      </c>
    </row>
    <row r="210" spans="1:13" ht="15" customHeight="1" x14ac:dyDescent="0.25">
      <c r="A210" s="33"/>
      <c r="B210" s="71"/>
      <c r="C210" s="75"/>
      <c r="D210" s="76"/>
      <c r="E210" s="23"/>
      <c r="F210" s="24"/>
      <c r="G210" s="23"/>
      <c r="H210" s="23"/>
      <c r="I210" s="80"/>
      <c r="J210" s="80"/>
      <c r="K210" s="35"/>
      <c r="L210" s="27">
        <f>IFERROR(VLOOKUP(B209,Rennübersicht!$B$4:$J$61,5,FALSE),0)</f>
        <v>0</v>
      </c>
      <c r="M210" s="27">
        <f>IFERROR(VLOOKUP(B209,Rennübersicht!$B$4:$J$61,7,FALSE),0)</f>
        <v>0</v>
      </c>
    </row>
    <row r="211" spans="1:13" ht="15" customHeight="1" x14ac:dyDescent="0.25">
      <c r="A211" s="33"/>
      <c r="B211" s="71"/>
      <c r="C211" s="75"/>
      <c r="D211" s="76"/>
      <c r="E211" s="23"/>
      <c r="F211" s="24"/>
      <c r="G211" s="23"/>
      <c r="H211" s="23"/>
      <c r="I211" s="80"/>
      <c r="J211" s="80"/>
      <c r="K211" s="35"/>
      <c r="L211" s="27">
        <f>IFERROR(VLOOKUP(B209,Rennübersicht!$B$4:$J$61,8,FALSE),0)</f>
        <v>0</v>
      </c>
      <c r="M211" s="27">
        <f t="shared" ref="M211" si="27">L211-COUNTIF(E209:E212,"&lt;&gt;")-COUNTIF(G209:G212,"&lt;&gt;")</f>
        <v>0</v>
      </c>
    </row>
    <row r="212" spans="1:13" ht="15" customHeight="1" thickBot="1" x14ac:dyDescent="0.3">
      <c r="A212" s="33"/>
      <c r="B212" s="72"/>
      <c r="C212" s="77"/>
      <c r="D212" s="78"/>
      <c r="E212" s="25"/>
      <c r="F212" s="26"/>
      <c r="G212" s="25"/>
      <c r="H212" s="25"/>
      <c r="I212" s="81"/>
      <c r="J212" s="81"/>
      <c r="K212" s="35"/>
      <c r="L212" s="27">
        <f>IFERROR(VLOOKUP(B209,Rennübersicht!$B$4:$J$61,9,FALSE),0)</f>
        <v>0</v>
      </c>
    </row>
    <row r="213" spans="1:13" s="28" customFormat="1" ht="15" customHeight="1" thickBot="1" x14ac:dyDescent="0.3">
      <c r="A213" s="20"/>
      <c r="B213" s="20"/>
      <c r="C213" s="20"/>
      <c r="D213" s="20"/>
      <c r="E213" s="20"/>
      <c r="F213" s="20"/>
      <c r="G213" s="20"/>
      <c r="H213" s="20"/>
      <c r="I213" s="20"/>
      <c r="J213" s="20"/>
      <c r="K213" s="20"/>
    </row>
    <row r="214" spans="1:13" ht="15" customHeight="1" thickBot="1" x14ac:dyDescent="0.3">
      <c r="A214" s="33"/>
      <c r="B214" s="63" t="s">
        <v>15</v>
      </c>
      <c r="C214" s="65" t="s">
        <v>10</v>
      </c>
      <c r="D214" s="66"/>
      <c r="E214" s="69" t="s">
        <v>1</v>
      </c>
      <c r="F214" s="69"/>
      <c r="G214" s="69"/>
      <c r="H214" s="69"/>
      <c r="I214" s="69"/>
      <c r="J214" s="69"/>
      <c r="K214" s="35"/>
    </row>
    <row r="215" spans="1:13" ht="15" customHeight="1" thickBot="1" x14ac:dyDescent="0.3">
      <c r="A215" s="33"/>
      <c r="B215" s="64"/>
      <c r="C215" s="67"/>
      <c r="D215" s="68"/>
      <c r="E215" s="19" t="s">
        <v>4</v>
      </c>
      <c r="F215" s="19" t="s">
        <v>2</v>
      </c>
      <c r="G215" s="19" t="s">
        <v>4</v>
      </c>
      <c r="H215" s="19" t="s">
        <v>2</v>
      </c>
      <c r="I215" s="19" t="s">
        <v>3</v>
      </c>
      <c r="J215" s="19" t="s">
        <v>2</v>
      </c>
      <c r="K215" s="35"/>
    </row>
    <row r="216" spans="1:13" ht="15" customHeight="1" x14ac:dyDescent="0.25">
      <c r="A216" s="33"/>
      <c r="B216" s="70"/>
      <c r="C216" s="73" t="str">
        <f>IFERROR(VLOOKUP(B216,Rennübersicht!$B$4:$J$61,3,FALSE),"Zuerst die gültige Rennnumer im Feld links eingeben")</f>
        <v>Zuerst die gültige Rennnumer im Feld links eingeben</v>
      </c>
      <c r="D216" s="74"/>
      <c r="E216" s="21"/>
      <c r="F216" s="22"/>
      <c r="G216" s="21"/>
      <c r="H216" s="21"/>
      <c r="I216" s="79"/>
      <c r="J216" s="79"/>
      <c r="K216" s="35"/>
      <c r="L216" s="27">
        <f>IFERROR(VLOOKUP(B216,Rennübersicht!$B$4:$J$61,4,FALSE),0)</f>
        <v>0</v>
      </c>
      <c r="M216" s="27">
        <f>IFERROR(VLOOKUP(B216,Rennübersicht!$B$4:$J$61,6,FALSE),0)</f>
        <v>0</v>
      </c>
    </row>
    <row r="217" spans="1:13" ht="15" customHeight="1" x14ac:dyDescent="0.25">
      <c r="A217" s="33"/>
      <c r="B217" s="71"/>
      <c r="C217" s="75"/>
      <c r="D217" s="76"/>
      <c r="E217" s="23"/>
      <c r="F217" s="24"/>
      <c r="G217" s="23"/>
      <c r="H217" s="23"/>
      <c r="I217" s="80"/>
      <c r="J217" s="80"/>
      <c r="K217" s="35"/>
      <c r="L217" s="27">
        <f>IFERROR(VLOOKUP(B216,Rennübersicht!$B$4:$J$61,5,FALSE),0)</f>
        <v>0</v>
      </c>
      <c r="M217" s="27">
        <f>IFERROR(VLOOKUP(B216,Rennübersicht!$B$4:$J$61,7,FALSE),0)</f>
        <v>0</v>
      </c>
    </row>
    <row r="218" spans="1:13" ht="15" customHeight="1" x14ac:dyDescent="0.25">
      <c r="A218" s="33"/>
      <c r="B218" s="71"/>
      <c r="C218" s="75"/>
      <c r="D218" s="76"/>
      <c r="E218" s="23"/>
      <c r="F218" s="24"/>
      <c r="G218" s="23"/>
      <c r="H218" s="23"/>
      <c r="I218" s="80"/>
      <c r="J218" s="80"/>
      <c r="K218" s="35"/>
      <c r="L218" s="27">
        <f>IFERROR(VLOOKUP(B216,Rennübersicht!$B$4:$J$61,8,FALSE),0)</f>
        <v>0</v>
      </c>
      <c r="M218" s="27">
        <f t="shared" ref="M218" si="28">L218-COUNTIF(E216:E219,"&lt;&gt;")-COUNTIF(G216:G219,"&lt;&gt;")</f>
        <v>0</v>
      </c>
    </row>
    <row r="219" spans="1:13" ht="15" customHeight="1" thickBot="1" x14ac:dyDescent="0.3">
      <c r="A219" s="33"/>
      <c r="B219" s="72"/>
      <c r="C219" s="77"/>
      <c r="D219" s="78"/>
      <c r="E219" s="25"/>
      <c r="F219" s="26"/>
      <c r="G219" s="25"/>
      <c r="H219" s="25"/>
      <c r="I219" s="81"/>
      <c r="J219" s="81"/>
      <c r="K219" s="35"/>
      <c r="L219" s="27">
        <f>IFERROR(VLOOKUP(B216,Rennübersicht!$B$4:$J$61,9,FALSE),0)</f>
        <v>0</v>
      </c>
    </row>
    <row r="220" spans="1:13" s="28" customFormat="1" ht="15" customHeight="1" thickBot="1" x14ac:dyDescent="0.3">
      <c r="A220" s="20"/>
      <c r="B220" s="20"/>
      <c r="C220" s="20"/>
      <c r="D220" s="20"/>
      <c r="E220" s="20"/>
      <c r="F220" s="20"/>
      <c r="G220" s="20"/>
      <c r="H220" s="20"/>
      <c r="I220" s="20"/>
      <c r="J220" s="20"/>
      <c r="K220" s="20"/>
    </row>
    <row r="221" spans="1:13" ht="15" customHeight="1" thickBot="1" x14ac:dyDescent="0.3">
      <c r="A221" s="33"/>
      <c r="B221" s="63" t="s">
        <v>15</v>
      </c>
      <c r="C221" s="65" t="s">
        <v>10</v>
      </c>
      <c r="D221" s="66"/>
      <c r="E221" s="69" t="s">
        <v>1</v>
      </c>
      <c r="F221" s="69"/>
      <c r="G221" s="69"/>
      <c r="H221" s="69"/>
      <c r="I221" s="69"/>
      <c r="J221" s="69"/>
      <c r="K221" s="35"/>
    </row>
    <row r="222" spans="1:13" ht="15" customHeight="1" thickBot="1" x14ac:dyDescent="0.3">
      <c r="A222" s="33"/>
      <c r="B222" s="64"/>
      <c r="C222" s="67"/>
      <c r="D222" s="68"/>
      <c r="E222" s="19" t="s">
        <v>4</v>
      </c>
      <c r="F222" s="19" t="s">
        <v>2</v>
      </c>
      <c r="G222" s="19" t="s">
        <v>4</v>
      </c>
      <c r="H222" s="19" t="s">
        <v>2</v>
      </c>
      <c r="I222" s="19" t="s">
        <v>3</v>
      </c>
      <c r="J222" s="19" t="s">
        <v>2</v>
      </c>
      <c r="K222" s="35"/>
    </row>
    <row r="223" spans="1:13" ht="15" customHeight="1" x14ac:dyDescent="0.25">
      <c r="A223" s="33"/>
      <c r="B223" s="70"/>
      <c r="C223" s="73" t="str">
        <f>IFERROR(VLOOKUP(B223,Rennübersicht!$B$4:$J$61,3,FALSE),"Zuerst die gültige Rennnumer im Feld links eingeben")</f>
        <v>Zuerst die gültige Rennnumer im Feld links eingeben</v>
      </c>
      <c r="D223" s="74"/>
      <c r="E223" s="21"/>
      <c r="F223" s="22"/>
      <c r="G223" s="21"/>
      <c r="H223" s="21"/>
      <c r="I223" s="79"/>
      <c r="J223" s="79"/>
      <c r="K223" s="35"/>
      <c r="L223" s="27">
        <f>IFERROR(VLOOKUP(B223,Rennübersicht!$B$4:$J$61,4,FALSE),0)</f>
        <v>0</v>
      </c>
      <c r="M223" s="27">
        <f>IFERROR(VLOOKUP(B223,Rennübersicht!$B$4:$J$61,6,FALSE),0)</f>
        <v>0</v>
      </c>
    </row>
    <row r="224" spans="1:13" ht="15" customHeight="1" x14ac:dyDescent="0.25">
      <c r="A224" s="33"/>
      <c r="B224" s="71"/>
      <c r="C224" s="75"/>
      <c r="D224" s="76"/>
      <c r="E224" s="23"/>
      <c r="F224" s="24"/>
      <c r="G224" s="23"/>
      <c r="H224" s="23"/>
      <c r="I224" s="80"/>
      <c r="J224" s="80"/>
      <c r="K224" s="35"/>
      <c r="L224" s="27">
        <f>IFERROR(VLOOKUP(B223,Rennübersicht!$B$4:$J$61,5,FALSE),0)</f>
        <v>0</v>
      </c>
      <c r="M224" s="27">
        <f>IFERROR(VLOOKUP(B223,Rennübersicht!$B$4:$J$61,7,FALSE),0)</f>
        <v>0</v>
      </c>
    </row>
    <row r="225" spans="1:13" ht="15" customHeight="1" x14ac:dyDescent="0.25">
      <c r="A225" s="33"/>
      <c r="B225" s="71"/>
      <c r="C225" s="75"/>
      <c r="D225" s="76"/>
      <c r="E225" s="23"/>
      <c r="F225" s="24"/>
      <c r="G225" s="23"/>
      <c r="H225" s="23"/>
      <c r="I225" s="80"/>
      <c r="J225" s="80"/>
      <c r="K225" s="35"/>
      <c r="L225" s="27">
        <f>IFERROR(VLOOKUP(B223,Rennübersicht!$B$4:$J$61,8,FALSE),0)</f>
        <v>0</v>
      </c>
      <c r="M225" s="27">
        <f t="shared" ref="M225" si="29">L225-COUNTIF(E223:E226,"&lt;&gt;")-COUNTIF(G223:G226,"&lt;&gt;")</f>
        <v>0</v>
      </c>
    </row>
    <row r="226" spans="1:13" ht="15" customHeight="1" thickBot="1" x14ac:dyDescent="0.3">
      <c r="A226" s="33"/>
      <c r="B226" s="72"/>
      <c r="C226" s="77"/>
      <c r="D226" s="78"/>
      <c r="E226" s="25"/>
      <c r="F226" s="26"/>
      <c r="G226" s="25"/>
      <c r="H226" s="25"/>
      <c r="I226" s="81"/>
      <c r="J226" s="81"/>
      <c r="K226" s="35"/>
      <c r="L226" s="27">
        <f>IFERROR(VLOOKUP(B223,Rennübersicht!$B$4:$J$61,9,FALSE),0)</f>
        <v>0</v>
      </c>
    </row>
    <row r="227" spans="1:13" s="28" customFormat="1" ht="15" customHeight="1" thickBot="1" x14ac:dyDescent="0.3">
      <c r="A227" s="20"/>
      <c r="B227" s="20"/>
      <c r="C227" s="20"/>
      <c r="D227" s="20"/>
      <c r="E227" s="20"/>
      <c r="F227" s="20"/>
      <c r="G227" s="20"/>
      <c r="H227" s="20"/>
      <c r="I227" s="20"/>
      <c r="J227" s="20"/>
      <c r="K227" s="20"/>
    </row>
    <row r="228" spans="1:13" ht="15" customHeight="1" thickBot="1" x14ac:dyDescent="0.3">
      <c r="A228" s="33"/>
      <c r="B228" s="63" t="s">
        <v>15</v>
      </c>
      <c r="C228" s="65" t="s">
        <v>10</v>
      </c>
      <c r="D228" s="66"/>
      <c r="E228" s="69" t="s">
        <v>1</v>
      </c>
      <c r="F228" s="69"/>
      <c r="G228" s="69"/>
      <c r="H228" s="69"/>
      <c r="I228" s="69"/>
      <c r="J228" s="69"/>
      <c r="K228" s="35"/>
    </row>
    <row r="229" spans="1:13" ht="15" customHeight="1" thickBot="1" x14ac:dyDescent="0.3">
      <c r="A229" s="33"/>
      <c r="B229" s="64"/>
      <c r="C229" s="67"/>
      <c r="D229" s="68"/>
      <c r="E229" s="19" t="s">
        <v>4</v>
      </c>
      <c r="F229" s="19" t="s">
        <v>2</v>
      </c>
      <c r="G229" s="19" t="s">
        <v>4</v>
      </c>
      <c r="H229" s="19" t="s">
        <v>2</v>
      </c>
      <c r="I229" s="19" t="s">
        <v>3</v>
      </c>
      <c r="J229" s="19" t="s">
        <v>2</v>
      </c>
      <c r="K229" s="35"/>
    </row>
    <row r="230" spans="1:13" ht="15" customHeight="1" x14ac:dyDescent="0.25">
      <c r="A230" s="33"/>
      <c r="B230" s="70"/>
      <c r="C230" s="73" t="str">
        <f>IFERROR(VLOOKUP(B230,Rennübersicht!$B$4:$J$61,3,FALSE),"Zuerst die gültige Rennnumer im Feld links eingeben")</f>
        <v>Zuerst die gültige Rennnumer im Feld links eingeben</v>
      </c>
      <c r="D230" s="74"/>
      <c r="E230" s="21"/>
      <c r="F230" s="22"/>
      <c r="G230" s="21"/>
      <c r="H230" s="21"/>
      <c r="I230" s="79"/>
      <c r="J230" s="79"/>
      <c r="K230" s="35"/>
      <c r="L230" s="27">
        <f>IFERROR(VLOOKUP(B230,Rennübersicht!$B$4:$J$61,4,FALSE),0)</f>
        <v>0</v>
      </c>
      <c r="M230" s="27">
        <f>IFERROR(VLOOKUP(B230,Rennübersicht!$B$4:$J$61,6,FALSE),0)</f>
        <v>0</v>
      </c>
    </row>
    <row r="231" spans="1:13" ht="15" customHeight="1" x14ac:dyDescent="0.25">
      <c r="A231" s="33"/>
      <c r="B231" s="71"/>
      <c r="C231" s="75"/>
      <c r="D231" s="76"/>
      <c r="E231" s="23"/>
      <c r="F231" s="24"/>
      <c r="G231" s="23"/>
      <c r="H231" s="23"/>
      <c r="I231" s="80"/>
      <c r="J231" s="80"/>
      <c r="K231" s="35"/>
      <c r="L231" s="27">
        <f>IFERROR(VLOOKUP(B230,Rennübersicht!$B$4:$J$61,5,FALSE),0)</f>
        <v>0</v>
      </c>
      <c r="M231" s="27">
        <f>IFERROR(VLOOKUP(B230,Rennübersicht!$B$4:$J$61,7,FALSE),0)</f>
        <v>0</v>
      </c>
    </row>
    <row r="232" spans="1:13" ht="15" customHeight="1" x14ac:dyDescent="0.25">
      <c r="A232" s="33"/>
      <c r="B232" s="71"/>
      <c r="C232" s="75"/>
      <c r="D232" s="76"/>
      <c r="E232" s="23"/>
      <c r="F232" s="24"/>
      <c r="G232" s="23"/>
      <c r="H232" s="23"/>
      <c r="I232" s="80"/>
      <c r="J232" s="80"/>
      <c r="K232" s="35"/>
      <c r="L232" s="27">
        <f>IFERROR(VLOOKUP(B230,Rennübersicht!$B$4:$J$61,8,FALSE),0)</f>
        <v>0</v>
      </c>
      <c r="M232" s="27">
        <f t="shared" ref="M232" si="30">L232-COUNTIF(E230:E233,"&lt;&gt;")-COUNTIF(G230:G233,"&lt;&gt;")</f>
        <v>0</v>
      </c>
    </row>
    <row r="233" spans="1:13" ht="15" customHeight="1" thickBot="1" x14ac:dyDescent="0.3">
      <c r="A233" s="33"/>
      <c r="B233" s="72"/>
      <c r="C233" s="77"/>
      <c r="D233" s="78"/>
      <c r="E233" s="25"/>
      <c r="F233" s="26"/>
      <c r="G233" s="25"/>
      <c r="H233" s="25"/>
      <c r="I233" s="81"/>
      <c r="J233" s="81"/>
      <c r="K233" s="35"/>
      <c r="L233" s="27">
        <f>IFERROR(VLOOKUP(B230,Rennübersicht!$B$4:$J$61,9,FALSE),0)</f>
        <v>0</v>
      </c>
    </row>
    <row r="234" spans="1:13" s="28" customFormat="1" ht="15" customHeight="1" thickBot="1" x14ac:dyDescent="0.3">
      <c r="A234" s="20"/>
      <c r="B234" s="20"/>
      <c r="C234" s="20"/>
      <c r="D234" s="20"/>
      <c r="E234" s="20"/>
      <c r="F234" s="20"/>
      <c r="G234" s="20"/>
      <c r="H234" s="20"/>
      <c r="I234" s="20"/>
      <c r="J234" s="20"/>
      <c r="K234" s="20"/>
    </row>
    <row r="235" spans="1:13" ht="15" customHeight="1" thickBot="1" x14ac:dyDescent="0.3">
      <c r="A235" s="33"/>
      <c r="B235" s="63" t="s">
        <v>15</v>
      </c>
      <c r="C235" s="65" t="s">
        <v>10</v>
      </c>
      <c r="D235" s="66"/>
      <c r="E235" s="69" t="s">
        <v>1</v>
      </c>
      <c r="F235" s="69"/>
      <c r="G235" s="69"/>
      <c r="H235" s="69"/>
      <c r="I235" s="69"/>
      <c r="J235" s="69"/>
      <c r="K235" s="35"/>
    </row>
    <row r="236" spans="1:13" ht="15" customHeight="1" thickBot="1" x14ac:dyDescent="0.3">
      <c r="A236" s="33"/>
      <c r="B236" s="64"/>
      <c r="C236" s="67"/>
      <c r="D236" s="68"/>
      <c r="E236" s="19" t="s">
        <v>4</v>
      </c>
      <c r="F236" s="19" t="s">
        <v>2</v>
      </c>
      <c r="G236" s="19" t="s">
        <v>4</v>
      </c>
      <c r="H236" s="19" t="s">
        <v>2</v>
      </c>
      <c r="I236" s="19" t="s">
        <v>3</v>
      </c>
      <c r="J236" s="19" t="s">
        <v>2</v>
      </c>
      <c r="K236" s="35"/>
    </row>
    <row r="237" spans="1:13" ht="15" customHeight="1" x14ac:dyDescent="0.25">
      <c r="A237" s="33"/>
      <c r="B237" s="70"/>
      <c r="C237" s="73" t="str">
        <f>IFERROR(VLOOKUP(B237,Rennübersicht!$B$4:$J$61,3,FALSE),"Zuerst die gültige Rennnumer im Feld links eingeben")</f>
        <v>Zuerst die gültige Rennnumer im Feld links eingeben</v>
      </c>
      <c r="D237" s="74"/>
      <c r="E237" s="21"/>
      <c r="F237" s="22"/>
      <c r="G237" s="21"/>
      <c r="H237" s="21"/>
      <c r="I237" s="79"/>
      <c r="J237" s="79"/>
      <c r="K237" s="35"/>
      <c r="L237" s="27">
        <f>IFERROR(VLOOKUP(B237,Rennübersicht!$B$4:$J$61,4,FALSE),0)</f>
        <v>0</v>
      </c>
      <c r="M237" s="27">
        <f>IFERROR(VLOOKUP(B237,Rennübersicht!$B$4:$J$61,6,FALSE),0)</f>
        <v>0</v>
      </c>
    </row>
    <row r="238" spans="1:13" ht="15" customHeight="1" x14ac:dyDescent="0.25">
      <c r="A238" s="33"/>
      <c r="B238" s="71"/>
      <c r="C238" s="75"/>
      <c r="D238" s="76"/>
      <c r="E238" s="23"/>
      <c r="F238" s="24"/>
      <c r="G238" s="23"/>
      <c r="H238" s="23"/>
      <c r="I238" s="80"/>
      <c r="J238" s="80"/>
      <c r="K238" s="35"/>
      <c r="L238" s="27">
        <f>IFERROR(VLOOKUP(B237,Rennübersicht!$B$4:$J$61,5,FALSE),0)</f>
        <v>0</v>
      </c>
      <c r="M238" s="27">
        <f>IFERROR(VLOOKUP(B237,Rennübersicht!$B$4:$J$61,7,FALSE),0)</f>
        <v>0</v>
      </c>
    </row>
    <row r="239" spans="1:13" ht="15" customHeight="1" x14ac:dyDescent="0.25">
      <c r="A239" s="33"/>
      <c r="B239" s="71"/>
      <c r="C239" s="75"/>
      <c r="D239" s="76"/>
      <c r="E239" s="23"/>
      <c r="F239" s="24"/>
      <c r="G239" s="23"/>
      <c r="H239" s="23"/>
      <c r="I239" s="80"/>
      <c r="J239" s="80"/>
      <c r="K239" s="35"/>
      <c r="L239" s="27">
        <f>IFERROR(VLOOKUP(B237,Rennübersicht!$B$4:$J$61,8,FALSE),0)</f>
        <v>0</v>
      </c>
      <c r="M239" s="27">
        <f t="shared" ref="M239" si="31">L239-COUNTIF(E237:E240,"&lt;&gt;")-COUNTIF(G237:G240,"&lt;&gt;")</f>
        <v>0</v>
      </c>
    </row>
    <row r="240" spans="1:13" ht="15" customHeight="1" thickBot="1" x14ac:dyDescent="0.3">
      <c r="A240" s="33"/>
      <c r="B240" s="72"/>
      <c r="C240" s="77"/>
      <c r="D240" s="78"/>
      <c r="E240" s="25"/>
      <c r="F240" s="26"/>
      <c r="G240" s="25"/>
      <c r="H240" s="25"/>
      <c r="I240" s="81"/>
      <c r="J240" s="81"/>
      <c r="K240" s="35"/>
      <c r="L240" s="27">
        <f>IFERROR(VLOOKUP(B237,Rennübersicht!$B$4:$J$61,9,FALSE),0)</f>
        <v>0</v>
      </c>
    </row>
    <row r="241" spans="1:13" s="28" customFormat="1" ht="15" customHeight="1" thickBot="1" x14ac:dyDescent="0.3">
      <c r="A241" s="20"/>
      <c r="B241" s="20"/>
      <c r="C241" s="20"/>
      <c r="D241" s="20"/>
      <c r="E241" s="20"/>
      <c r="F241" s="20"/>
      <c r="G241" s="20"/>
      <c r="H241" s="20"/>
      <c r="I241" s="20"/>
      <c r="J241" s="20"/>
      <c r="K241" s="20"/>
    </row>
    <row r="242" spans="1:13" ht="15" customHeight="1" thickBot="1" x14ac:dyDescent="0.3">
      <c r="A242" s="33"/>
      <c r="B242" s="63" t="s">
        <v>15</v>
      </c>
      <c r="C242" s="65" t="s">
        <v>10</v>
      </c>
      <c r="D242" s="66"/>
      <c r="E242" s="69" t="s">
        <v>1</v>
      </c>
      <c r="F242" s="69"/>
      <c r="G242" s="69"/>
      <c r="H242" s="69"/>
      <c r="I242" s="69"/>
      <c r="J242" s="69"/>
      <c r="K242" s="35"/>
    </row>
    <row r="243" spans="1:13" ht="15" customHeight="1" thickBot="1" x14ac:dyDescent="0.3">
      <c r="A243" s="33"/>
      <c r="B243" s="64"/>
      <c r="C243" s="67"/>
      <c r="D243" s="68"/>
      <c r="E243" s="19" t="s">
        <v>4</v>
      </c>
      <c r="F243" s="19" t="s">
        <v>2</v>
      </c>
      <c r="G243" s="19" t="s">
        <v>4</v>
      </c>
      <c r="H243" s="19" t="s">
        <v>2</v>
      </c>
      <c r="I243" s="19" t="s">
        <v>3</v>
      </c>
      <c r="J243" s="19" t="s">
        <v>2</v>
      </c>
      <c r="K243" s="35"/>
    </row>
    <row r="244" spans="1:13" ht="15" customHeight="1" x14ac:dyDescent="0.25">
      <c r="A244" s="33"/>
      <c r="B244" s="70"/>
      <c r="C244" s="73" t="str">
        <f>IFERROR(VLOOKUP(B244,Rennübersicht!$B$4:$J$61,3,FALSE),"Zuerst die gültige Rennnumer im Feld links eingeben")</f>
        <v>Zuerst die gültige Rennnumer im Feld links eingeben</v>
      </c>
      <c r="D244" s="74"/>
      <c r="E244" s="21"/>
      <c r="F244" s="22"/>
      <c r="G244" s="21"/>
      <c r="H244" s="21"/>
      <c r="I244" s="79"/>
      <c r="J244" s="79"/>
      <c r="K244" s="35"/>
      <c r="L244" s="27">
        <f>IFERROR(VLOOKUP(B244,Rennübersicht!$B$4:$J$61,4,FALSE),0)</f>
        <v>0</v>
      </c>
      <c r="M244" s="27">
        <f>IFERROR(VLOOKUP(B244,Rennübersicht!$B$4:$J$61,6,FALSE),0)</f>
        <v>0</v>
      </c>
    </row>
    <row r="245" spans="1:13" ht="15" customHeight="1" x14ac:dyDescent="0.25">
      <c r="A245" s="33"/>
      <c r="B245" s="71"/>
      <c r="C245" s="75"/>
      <c r="D245" s="76"/>
      <c r="E245" s="23"/>
      <c r="F245" s="24"/>
      <c r="G245" s="23"/>
      <c r="H245" s="23"/>
      <c r="I245" s="80"/>
      <c r="J245" s="80"/>
      <c r="K245" s="35"/>
      <c r="L245" s="27">
        <f>IFERROR(VLOOKUP(B244,Rennübersicht!$B$4:$J$61,5,FALSE),0)</f>
        <v>0</v>
      </c>
      <c r="M245" s="27">
        <f>IFERROR(VLOOKUP(B244,Rennübersicht!$B$4:$J$61,7,FALSE),0)</f>
        <v>0</v>
      </c>
    </row>
    <row r="246" spans="1:13" ht="15" customHeight="1" x14ac:dyDescent="0.25">
      <c r="A246" s="33"/>
      <c r="B246" s="71"/>
      <c r="C246" s="75"/>
      <c r="D246" s="76"/>
      <c r="E246" s="23"/>
      <c r="F246" s="24"/>
      <c r="G246" s="23"/>
      <c r="H246" s="23"/>
      <c r="I246" s="80"/>
      <c r="J246" s="80"/>
      <c r="K246" s="35"/>
      <c r="L246" s="27">
        <f>IFERROR(VLOOKUP(B244,Rennübersicht!$B$4:$J$61,8,FALSE),0)</f>
        <v>0</v>
      </c>
      <c r="M246" s="27">
        <f t="shared" ref="M246" si="32">L246-COUNTIF(E244:E247,"&lt;&gt;")-COUNTIF(G244:G247,"&lt;&gt;")</f>
        <v>0</v>
      </c>
    </row>
    <row r="247" spans="1:13" ht="15" customHeight="1" thickBot="1" x14ac:dyDescent="0.3">
      <c r="A247" s="33"/>
      <c r="B247" s="72"/>
      <c r="C247" s="77"/>
      <c r="D247" s="78"/>
      <c r="E247" s="25"/>
      <c r="F247" s="26"/>
      <c r="G247" s="25"/>
      <c r="H247" s="25"/>
      <c r="I247" s="81"/>
      <c r="J247" s="81"/>
      <c r="K247" s="35"/>
      <c r="L247" s="27">
        <f>IFERROR(VLOOKUP(B244,Rennübersicht!$B$4:$J$61,9,FALSE),0)</f>
        <v>0</v>
      </c>
    </row>
    <row r="248" spans="1:13" s="28" customFormat="1" ht="15" customHeight="1" thickBot="1" x14ac:dyDescent="0.3">
      <c r="A248" s="20"/>
      <c r="B248" s="20"/>
      <c r="C248" s="20"/>
      <c r="D248" s="20"/>
      <c r="E248" s="20"/>
      <c r="F248" s="20"/>
      <c r="G248" s="20"/>
      <c r="H248" s="20"/>
      <c r="I248" s="20"/>
      <c r="J248" s="20"/>
      <c r="K248" s="20"/>
    </row>
    <row r="249" spans="1:13" ht="15" customHeight="1" thickBot="1" x14ac:dyDescent="0.3">
      <c r="A249" s="33"/>
      <c r="B249" s="63" t="s">
        <v>15</v>
      </c>
      <c r="C249" s="65" t="s">
        <v>10</v>
      </c>
      <c r="D249" s="66"/>
      <c r="E249" s="69" t="s">
        <v>1</v>
      </c>
      <c r="F249" s="69"/>
      <c r="G249" s="69"/>
      <c r="H249" s="69"/>
      <c r="I249" s="69"/>
      <c r="J249" s="69"/>
      <c r="K249" s="35"/>
    </row>
    <row r="250" spans="1:13" ht="15" customHeight="1" thickBot="1" x14ac:dyDescent="0.3">
      <c r="A250" s="33"/>
      <c r="B250" s="64"/>
      <c r="C250" s="67"/>
      <c r="D250" s="68"/>
      <c r="E250" s="19" t="s">
        <v>4</v>
      </c>
      <c r="F250" s="19" t="s">
        <v>2</v>
      </c>
      <c r="G250" s="19" t="s">
        <v>4</v>
      </c>
      <c r="H250" s="19" t="s">
        <v>2</v>
      </c>
      <c r="I250" s="19" t="s">
        <v>3</v>
      </c>
      <c r="J250" s="19" t="s">
        <v>2</v>
      </c>
      <c r="K250" s="35"/>
    </row>
    <row r="251" spans="1:13" ht="15" customHeight="1" x14ac:dyDescent="0.25">
      <c r="A251" s="33"/>
      <c r="B251" s="70"/>
      <c r="C251" s="73" t="str">
        <f>IFERROR(VLOOKUP(B251,Rennübersicht!$B$4:$J$61,3,FALSE),"Zuerst die gültige Rennnumer im Feld links eingeben")</f>
        <v>Zuerst die gültige Rennnumer im Feld links eingeben</v>
      </c>
      <c r="D251" s="74"/>
      <c r="E251" s="21"/>
      <c r="F251" s="22"/>
      <c r="G251" s="21"/>
      <c r="H251" s="21"/>
      <c r="I251" s="79"/>
      <c r="J251" s="79"/>
      <c r="K251" s="35"/>
      <c r="L251" s="27">
        <f>IFERROR(VLOOKUP(B251,Rennübersicht!$B$4:$J$61,4,FALSE),0)</f>
        <v>0</v>
      </c>
      <c r="M251" s="27">
        <f>IFERROR(VLOOKUP(B251,Rennübersicht!$B$4:$J$61,6,FALSE),0)</f>
        <v>0</v>
      </c>
    </row>
    <row r="252" spans="1:13" ht="15" customHeight="1" x14ac:dyDescent="0.25">
      <c r="A252" s="33"/>
      <c r="B252" s="71"/>
      <c r="C252" s="75"/>
      <c r="D252" s="76"/>
      <c r="E252" s="23"/>
      <c r="F252" s="24"/>
      <c r="G252" s="23"/>
      <c r="H252" s="23"/>
      <c r="I252" s="80"/>
      <c r="J252" s="80"/>
      <c r="K252" s="35"/>
      <c r="L252" s="27">
        <f>IFERROR(VLOOKUP(B251,Rennübersicht!$B$4:$J$61,5,FALSE),0)</f>
        <v>0</v>
      </c>
      <c r="M252" s="27">
        <f>IFERROR(VLOOKUP(B251,Rennübersicht!$B$4:$J$61,7,FALSE),0)</f>
        <v>0</v>
      </c>
    </row>
    <row r="253" spans="1:13" ht="15" customHeight="1" x14ac:dyDescent="0.25">
      <c r="A253" s="33"/>
      <c r="B253" s="71"/>
      <c r="C253" s="75"/>
      <c r="D253" s="76"/>
      <c r="E253" s="23"/>
      <c r="F253" s="24"/>
      <c r="G253" s="23"/>
      <c r="H253" s="23"/>
      <c r="I253" s="80"/>
      <c r="J253" s="80"/>
      <c r="K253" s="35"/>
      <c r="L253" s="27">
        <f>IFERROR(VLOOKUP(B251,Rennübersicht!$B$4:$J$61,8,FALSE),0)</f>
        <v>0</v>
      </c>
      <c r="M253" s="27">
        <f t="shared" ref="M253" si="33">L253-COUNTIF(E251:E254,"&lt;&gt;")-COUNTIF(G251:G254,"&lt;&gt;")</f>
        <v>0</v>
      </c>
    </row>
    <row r="254" spans="1:13" ht="15" customHeight="1" thickBot="1" x14ac:dyDescent="0.3">
      <c r="A254" s="33"/>
      <c r="B254" s="72"/>
      <c r="C254" s="77"/>
      <c r="D254" s="78"/>
      <c r="E254" s="25"/>
      <c r="F254" s="26"/>
      <c r="G254" s="25"/>
      <c r="H254" s="25"/>
      <c r="I254" s="81"/>
      <c r="J254" s="81"/>
      <c r="K254" s="35"/>
      <c r="L254" s="27">
        <f>IFERROR(VLOOKUP(B251,Rennübersicht!$B$4:$J$61,9,FALSE),0)</f>
        <v>0</v>
      </c>
    </row>
    <row r="255" spans="1:13" s="28" customFormat="1" ht="15" customHeight="1" thickBot="1" x14ac:dyDescent="0.3">
      <c r="A255" s="20"/>
      <c r="B255" s="20"/>
      <c r="C255" s="20"/>
      <c r="D255" s="20"/>
      <c r="E255" s="20"/>
      <c r="F255" s="20"/>
      <c r="G255" s="20"/>
      <c r="H255" s="20"/>
      <c r="I255" s="20"/>
      <c r="J255" s="20"/>
      <c r="K255" s="20"/>
    </row>
    <row r="256" spans="1:13" ht="15" customHeight="1" thickBot="1" x14ac:dyDescent="0.3">
      <c r="A256" s="33"/>
      <c r="B256" s="63" t="s">
        <v>15</v>
      </c>
      <c r="C256" s="65" t="s">
        <v>10</v>
      </c>
      <c r="D256" s="66"/>
      <c r="E256" s="69" t="s">
        <v>1</v>
      </c>
      <c r="F256" s="69"/>
      <c r="G256" s="69"/>
      <c r="H256" s="69"/>
      <c r="I256" s="69"/>
      <c r="J256" s="69"/>
      <c r="K256" s="35"/>
    </row>
    <row r="257" spans="1:13" ht="15" customHeight="1" thickBot="1" x14ac:dyDescent="0.3">
      <c r="A257" s="33"/>
      <c r="B257" s="64"/>
      <c r="C257" s="67"/>
      <c r="D257" s="68"/>
      <c r="E257" s="19" t="s">
        <v>4</v>
      </c>
      <c r="F257" s="19" t="s">
        <v>2</v>
      </c>
      <c r="G257" s="19" t="s">
        <v>4</v>
      </c>
      <c r="H257" s="19" t="s">
        <v>2</v>
      </c>
      <c r="I257" s="19" t="s">
        <v>3</v>
      </c>
      <c r="J257" s="19" t="s">
        <v>2</v>
      </c>
      <c r="K257" s="35"/>
    </row>
    <row r="258" spans="1:13" ht="15" customHeight="1" x14ac:dyDescent="0.25">
      <c r="A258" s="33"/>
      <c r="B258" s="70"/>
      <c r="C258" s="73" t="str">
        <f>IFERROR(VLOOKUP(B258,Rennübersicht!$B$4:$J$61,3,FALSE),"Zuerst die gültige Rennnumer im Feld links eingeben")</f>
        <v>Zuerst die gültige Rennnumer im Feld links eingeben</v>
      </c>
      <c r="D258" s="74"/>
      <c r="E258" s="21"/>
      <c r="F258" s="22"/>
      <c r="G258" s="21"/>
      <c r="H258" s="21"/>
      <c r="I258" s="79"/>
      <c r="J258" s="79"/>
      <c r="K258" s="35"/>
      <c r="L258" s="27">
        <f>IFERROR(VLOOKUP(B258,Rennübersicht!$B$4:$J$61,4,FALSE),0)</f>
        <v>0</v>
      </c>
      <c r="M258" s="27">
        <f>IFERROR(VLOOKUP(B258,Rennübersicht!$B$4:$J$61,6,FALSE),0)</f>
        <v>0</v>
      </c>
    </row>
    <row r="259" spans="1:13" ht="15" customHeight="1" x14ac:dyDescent="0.25">
      <c r="A259" s="33"/>
      <c r="B259" s="71"/>
      <c r="C259" s="75"/>
      <c r="D259" s="76"/>
      <c r="E259" s="23"/>
      <c r="F259" s="24"/>
      <c r="G259" s="23"/>
      <c r="H259" s="23"/>
      <c r="I259" s="80"/>
      <c r="J259" s="80"/>
      <c r="K259" s="35"/>
      <c r="L259" s="27">
        <f>IFERROR(VLOOKUP(B258,Rennübersicht!$B$4:$J$61,5,FALSE),0)</f>
        <v>0</v>
      </c>
      <c r="M259" s="27">
        <f>IFERROR(VLOOKUP(B258,Rennübersicht!$B$4:$J$61,7,FALSE),0)</f>
        <v>0</v>
      </c>
    </row>
    <row r="260" spans="1:13" ht="15" customHeight="1" x14ac:dyDescent="0.25">
      <c r="A260" s="33"/>
      <c r="B260" s="71"/>
      <c r="C260" s="75"/>
      <c r="D260" s="76"/>
      <c r="E260" s="23"/>
      <c r="F260" s="24"/>
      <c r="G260" s="23"/>
      <c r="H260" s="23"/>
      <c r="I260" s="80"/>
      <c r="J260" s="80"/>
      <c r="K260" s="35"/>
      <c r="L260" s="27">
        <f>IFERROR(VLOOKUP(B258,Rennübersicht!$B$4:$J$61,8,FALSE),0)</f>
        <v>0</v>
      </c>
      <c r="M260" s="27">
        <f t="shared" ref="M260" si="34">L260-COUNTIF(E258:E261,"&lt;&gt;")-COUNTIF(G258:G261,"&lt;&gt;")</f>
        <v>0</v>
      </c>
    </row>
    <row r="261" spans="1:13" ht="15" customHeight="1" thickBot="1" x14ac:dyDescent="0.3">
      <c r="A261" s="33"/>
      <c r="B261" s="72"/>
      <c r="C261" s="77"/>
      <c r="D261" s="78"/>
      <c r="E261" s="25"/>
      <c r="F261" s="26"/>
      <c r="G261" s="25"/>
      <c r="H261" s="25"/>
      <c r="I261" s="81"/>
      <c r="J261" s="81"/>
      <c r="K261" s="35"/>
      <c r="L261" s="27">
        <f>IFERROR(VLOOKUP(B258,Rennübersicht!$B$4:$J$61,9,FALSE),0)</f>
        <v>0</v>
      </c>
    </row>
    <row r="262" spans="1:13" s="28" customFormat="1" ht="15" customHeight="1" thickBot="1" x14ac:dyDescent="0.3">
      <c r="A262" s="20"/>
      <c r="B262" s="20"/>
      <c r="C262" s="20"/>
      <c r="D262" s="20"/>
      <c r="E262" s="20"/>
      <c r="F262" s="20"/>
      <c r="G262" s="20"/>
      <c r="H262" s="20"/>
      <c r="I262" s="20"/>
      <c r="J262" s="20"/>
      <c r="K262" s="20"/>
    </row>
    <row r="263" spans="1:13" ht="15" customHeight="1" thickBot="1" x14ac:dyDescent="0.3">
      <c r="A263" s="33"/>
      <c r="B263" s="63" t="s">
        <v>15</v>
      </c>
      <c r="C263" s="65" t="s">
        <v>10</v>
      </c>
      <c r="D263" s="66"/>
      <c r="E263" s="69" t="s">
        <v>1</v>
      </c>
      <c r="F263" s="69"/>
      <c r="G263" s="69"/>
      <c r="H263" s="69"/>
      <c r="I263" s="69"/>
      <c r="J263" s="69"/>
      <c r="K263" s="35"/>
    </row>
    <row r="264" spans="1:13" ht="15" customHeight="1" thickBot="1" x14ac:dyDescent="0.3">
      <c r="A264" s="33"/>
      <c r="B264" s="64"/>
      <c r="C264" s="67"/>
      <c r="D264" s="68"/>
      <c r="E264" s="19" t="s">
        <v>4</v>
      </c>
      <c r="F264" s="19" t="s">
        <v>2</v>
      </c>
      <c r="G264" s="19" t="s">
        <v>4</v>
      </c>
      <c r="H264" s="19" t="s">
        <v>2</v>
      </c>
      <c r="I264" s="19" t="s">
        <v>3</v>
      </c>
      <c r="J264" s="19" t="s">
        <v>2</v>
      </c>
      <c r="K264" s="35"/>
    </row>
    <row r="265" spans="1:13" ht="15" customHeight="1" x14ac:dyDescent="0.25">
      <c r="A265" s="33"/>
      <c r="B265" s="70"/>
      <c r="C265" s="73" t="str">
        <f>IFERROR(VLOOKUP(B265,Rennübersicht!$B$4:$J$61,3,FALSE),"Zuerst die gültige Rennnumer im Feld links eingeben")</f>
        <v>Zuerst die gültige Rennnumer im Feld links eingeben</v>
      </c>
      <c r="D265" s="74"/>
      <c r="E265" s="21"/>
      <c r="F265" s="22"/>
      <c r="G265" s="21"/>
      <c r="H265" s="21"/>
      <c r="I265" s="79"/>
      <c r="J265" s="79"/>
      <c r="K265" s="35"/>
      <c r="L265" s="27">
        <f>IFERROR(VLOOKUP(B265,Rennübersicht!$B$4:$J$61,4,FALSE),0)</f>
        <v>0</v>
      </c>
      <c r="M265" s="27">
        <f>IFERROR(VLOOKUP(B265,Rennübersicht!$B$4:$J$61,6,FALSE),0)</f>
        <v>0</v>
      </c>
    </row>
    <row r="266" spans="1:13" ht="15" customHeight="1" x14ac:dyDescent="0.25">
      <c r="A266" s="33"/>
      <c r="B266" s="71"/>
      <c r="C266" s="75"/>
      <c r="D266" s="76"/>
      <c r="E266" s="23"/>
      <c r="F266" s="24"/>
      <c r="G266" s="23"/>
      <c r="H266" s="23"/>
      <c r="I266" s="80"/>
      <c r="J266" s="80"/>
      <c r="K266" s="35"/>
      <c r="L266" s="27">
        <f>IFERROR(VLOOKUP(B265,Rennübersicht!$B$4:$J$61,5,FALSE),0)</f>
        <v>0</v>
      </c>
      <c r="M266" s="27">
        <f>IFERROR(VLOOKUP(B265,Rennübersicht!$B$4:$J$61,7,FALSE),0)</f>
        <v>0</v>
      </c>
    </row>
    <row r="267" spans="1:13" ht="15" customHeight="1" x14ac:dyDescent="0.25">
      <c r="A267" s="33"/>
      <c r="B267" s="71"/>
      <c r="C267" s="75"/>
      <c r="D267" s="76"/>
      <c r="E267" s="23"/>
      <c r="F267" s="24"/>
      <c r="G267" s="23"/>
      <c r="H267" s="23"/>
      <c r="I267" s="80"/>
      <c r="J267" s="80"/>
      <c r="K267" s="35"/>
      <c r="L267" s="27">
        <f>IFERROR(VLOOKUP(B265,Rennübersicht!$B$4:$J$61,8,FALSE),0)</f>
        <v>0</v>
      </c>
      <c r="M267" s="27">
        <f t="shared" ref="M267" si="35">L267-COUNTIF(E265:E268,"&lt;&gt;")-COUNTIF(G265:G268,"&lt;&gt;")</f>
        <v>0</v>
      </c>
    </row>
    <row r="268" spans="1:13" ht="15" customHeight="1" thickBot="1" x14ac:dyDescent="0.3">
      <c r="A268" s="33"/>
      <c r="B268" s="72"/>
      <c r="C268" s="77"/>
      <c r="D268" s="78"/>
      <c r="E268" s="25"/>
      <c r="F268" s="26"/>
      <c r="G268" s="25"/>
      <c r="H268" s="25"/>
      <c r="I268" s="81"/>
      <c r="J268" s="81"/>
      <c r="K268" s="35"/>
      <c r="L268" s="27">
        <f>IFERROR(VLOOKUP(B265,Rennübersicht!$B$4:$J$61,9,FALSE),0)</f>
        <v>0</v>
      </c>
    </row>
    <row r="269" spans="1:13" s="28" customFormat="1" ht="15" customHeight="1" thickBot="1" x14ac:dyDescent="0.3">
      <c r="A269" s="20"/>
      <c r="B269" s="20"/>
      <c r="C269" s="20"/>
      <c r="D269" s="20"/>
      <c r="E269" s="20"/>
      <c r="F269" s="20"/>
      <c r="G269" s="20"/>
      <c r="H269" s="20"/>
      <c r="I269" s="20"/>
      <c r="J269" s="20"/>
      <c r="K269" s="20"/>
    </row>
    <row r="270" spans="1:13" ht="15" customHeight="1" thickBot="1" x14ac:dyDescent="0.3">
      <c r="A270" s="33"/>
      <c r="B270" s="63" t="s">
        <v>15</v>
      </c>
      <c r="C270" s="65" t="s">
        <v>10</v>
      </c>
      <c r="D270" s="66"/>
      <c r="E270" s="69" t="s">
        <v>1</v>
      </c>
      <c r="F270" s="69"/>
      <c r="G270" s="69"/>
      <c r="H270" s="69"/>
      <c r="I270" s="69"/>
      <c r="J270" s="69"/>
      <c r="K270" s="35"/>
    </row>
    <row r="271" spans="1:13" ht="15" customHeight="1" thickBot="1" x14ac:dyDescent="0.3">
      <c r="A271" s="33"/>
      <c r="B271" s="64"/>
      <c r="C271" s="67"/>
      <c r="D271" s="68"/>
      <c r="E271" s="19" t="s">
        <v>4</v>
      </c>
      <c r="F271" s="19" t="s">
        <v>2</v>
      </c>
      <c r="G271" s="19" t="s">
        <v>4</v>
      </c>
      <c r="H271" s="19" t="s">
        <v>2</v>
      </c>
      <c r="I271" s="19" t="s">
        <v>3</v>
      </c>
      <c r="J271" s="19" t="s">
        <v>2</v>
      </c>
      <c r="K271" s="35"/>
    </row>
    <row r="272" spans="1:13" ht="15" customHeight="1" x14ac:dyDescent="0.25">
      <c r="A272" s="33"/>
      <c r="B272" s="70"/>
      <c r="C272" s="73" t="str">
        <f>IFERROR(VLOOKUP(B272,Rennübersicht!$B$4:$J$61,3,FALSE),"Zuerst die gültige Rennnumer im Feld links eingeben")</f>
        <v>Zuerst die gültige Rennnumer im Feld links eingeben</v>
      </c>
      <c r="D272" s="74"/>
      <c r="E272" s="21"/>
      <c r="F272" s="22"/>
      <c r="G272" s="21"/>
      <c r="H272" s="21"/>
      <c r="I272" s="79"/>
      <c r="J272" s="79"/>
      <c r="K272" s="35"/>
      <c r="L272" s="27">
        <f>IFERROR(VLOOKUP(B272,Rennübersicht!$B$4:$J$61,4,FALSE),0)</f>
        <v>0</v>
      </c>
      <c r="M272" s="27">
        <f>IFERROR(VLOOKUP(B272,Rennübersicht!$B$4:$J$61,6,FALSE),0)</f>
        <v>0</v>
      </c>
    </row>
    <row r="273" spans="1:13" ht="15" customHeight="1" x14ac:dyDescent="0.25">
      <c r="A273" s="33"/>
      <c r="B273" s="71"/>
      <c r="C273" s="75"/>
      <c r="D273" s="76"/>
      <c r="E273" s="23"/>
      <c r="F273" s="24"/>
      <c r="G273" s="23"/>
      <c r="H273" s="23"/>
      <c r="I273" s="80"/>
      <c r="J273" s="80"/>
      <c r="K273" s="35"/>
      <c r="L273" s="27">
        <f>IFERROR(VLOOKUP(B272,Rennübersicht!$B$4:$J$61,5,FALSE),0)</f>
        <v>0</v>
      </c>
      <c r="M273" s="27">
        <f>IFERROR(VLOOKUP(B272,Rennübersicht!$B$4:$J$61,7,FALSE),0)</f>
        <v>0</v>
      </c>
    </row>
    <row r="274" spans="1:13" ht="15" customHeight="1" x14ac:dyDescent="0.25">
      <c r="A274" s="33"/>
      <c r="B274" s="71"/>
      <c r="C274" s="75"/>
      <c r="D274" s="76"/>
      <c r="E274" s="23"/>
      <c r="F274" s="24"/>
      <c r="G274" s="23"/>
      <c r="H274" s="23"/>
      <c r="I274" s="80"/>
      <c r="J274" s="80"/>
      <c r="K274" s="35"/>
      <c r="L274" s="27">
        <f>IFERROR(VLOOKUP(B272,Rennübersicht!$B$4:$J$61,8,FALSE),0)</f>
        <v>0</v>
      </c>
      <c r="M274" s="27">
        <f t="shared" ref="M274" si="36">L274-COUNTIF(E272:E275,"&lt;&gt;")-COUNTIF(G272:G275,"&lt;&gt;")</f>
        <v>0</v>
      </c>
    </row>
    <row r="275" spans="1:13" ht="15" customHeight="1" thickBot="1" x14ac:dyDescent="0.3">
      <c r="A275" s="33"/>
      <c r="B275" s="72"/>
      <c r="C275" s="77"/>
      <c r="D275" s="78"/>
      <c r="E275" s="25"/>
      <c r="F275" s="26"/>
      <c r="G275" s="25"/>
      <c r="H275" s="25"/>
      <c r="I275" s="81"/>
      <c r="J275" s="81"/>
      <c r="K275" s="35"/>
      <c r="L275" s="27">
        <f>IFERROR(VLOOKUP(B272,Rennübersicht!$B$4:$J$61,9,FALSE),0)</f>
        <v>0</v>
      </c>
    </row>
    <row r="276" spans="1:13" s="28" customFormat="1" ht="15" customHeight="1" thickBot="1" x14ac:dyDescent="0.3">
      <c r="A276" s="20"/>
      <c r="B276" s="20"/>
      <c r="C276" s="20"/>
      <c r="D276" s="20"/>
      <c r="E276" s="20"/>
      <c r="F276" s="20"/>
      <c r="G276" s="20"/>
      <c r="H276" s="20"/>
      <c r="I276" s="20"/>
      <c r="J276" s="20"/>
      <c r="K276" s="20"/>
    </row>
    <row r="277" spans="1:13" ht="15" customHeight="1" thickBot="1" x14ac:dyDescent="0.3">
      <c r="A277" s="33"/>
      <c r="B277" s="63" t="s">
        <v>15</v>
      </c>
      <c r="C277" s="65" t="s">
        <v>10</v>
      </c>
      <c r="D277" s="66"/>
      <c r="E277" s="69" t="s">
        <v>1</v>
      </c>
      <c r="F277" s="69"/>
      <c r="G277" s="69"/>
      <c r="H277" s="69"/>
      <c r="I277" s="69"/>
      <c r="J277" s="69"/>
      <c r="K277" s="35"/>
    </row>
    <row r="278" spans="1:13" ht="15" customHeight="1" thickBot="1" x14ac:dyDescent="0.3">
      <c r="A278" s="33"/>
      <c r="B278" s="64"/>
      <c r="C278" s="67"/>
      <c r="D278" s="68"/>
      <c r="E278" s="19" t="s">
        <v>4</v>
      </c>
      <c r="F278" s="19" t="s">
        <v>2</v>
      </c>
      <c r="G278" s="19" t="s">
        <v>4</v>
      </c>
      <c r="H278" s="19" t="s">
        <v>2</v>
      </c>
      <c r="I278" s="19" t="s">
        <v>3</v>
      </c>
      <c r="J278" s="19" t="s">
        <v>2</v>
      </c>
      <c r="K278" s="35"/>
    </row>
    <row r="279" spans="1:13" ht="15" customHeight="1" x14ac:dyDescent="0.25">
      <c r="A279" s="33"/>
      <c r="B279" s="70"/>
      <c r="C279" s="73" t="str">
        <f>IFERROR(VLOOKUP(B279,Rennübersicht!$B$4:$J$61,3,FALSE),"Zuerst die gültige Rennnumer im Feld links eingeben")</f>
        <v>Zuerst die gültige Rennnumer im Feld links eingeben</v>
      </c>
      <c r="D279" s="74"/>
      <c r="E279" s="21"/>
      <c r="F279" s="22"/>
      <c r="G279" s="21"/>
      <c r="H279" s="21"/>
      <c r="I279" s="79"/>
      <c r="J279" s="79"/>
      <c r="K279" s="35"/>
      <c r="L279" s="27">
        <f>IFERROR(VLOOKUP(B279,Rennübersicht!$B$4:$J$61,4,FALSE),0)</f>
        <v>0</v>
      </c>
      <c r="M279" s="27">
        <f>IFERROR(VLOOKUP(B279,Rennübersicht!$B$4:$J$61,6,FALSE),0)</f>
        <v>0</v>
      </c>
    </row>
    <row r="280" spans="1:13" ht="15" customHeight="1" x14ac:dyDescent="0.25">
      <c r="A280" s="33"/>
      <c r="B280" s="71"/>
      <c r="C280" s="75"/>
      <c r="D280" s="76"/>
      <c r="E280" s="23"/>
      <c r="F280" s="24"/>
      <c r="G280" s="23"/>
      <c r="H280" s="23"/>
      <c r="I280" s="80"/>
      <c r="J280" s="80"/>
      <c r="K280" s="35"/>
      <c r="L280" s="27">
        <f>IFERROR(VLOOKUP(B279,Rennübersicht!$B$4:$J$61,5,FALSE),0)</f>
        <v>0</v>
      </c>
      <c r="M280" s="27">
        <f>IFERROR(VLOOKUP(B279,Rennübersicht!$B$4:$J$61,7,FALSE),0)</f>
        <v>0</v>
      </c>
    </row>
    <row r="281" spans="1:13" ht="15" customHeight="1" x14ac:dyDescent="0.25">
      <c r="A281" s="33"/>
      <c r="B281" s="71"/>
      <c r="C281" s="75"/>
      <c r="D281" s="76"/>
      <c r="E281" s="23"/>
      <c r="F281" s="24"/>
      <c r="G281" s="23"/>
      <c r="H281" s="23"/>
      <c r="I281" s="80"/>
      <c r="J281" s="80"/>
      <c r="K281" s="35"/>
      <c r="L281" s="27">
        <f>IFERROR(VLOOKUP(B279,Rennübersicht!$B$4:$J$61,8,FALSE),0)</f>
        <v>0</v>
      </c>
      <c r="M281" s="27">
        <f t="shared" ref="M281" si="37">L281-COUNTIF(E279:E282,"&lt;&gt;")-COUNTIF(G279:G282,"&lt;&gt;")</f>
        <v>0</v>
      </c>
    </row>
    <row r="282" spans="1:13" ht="15" customHeight="1" thickBot="1" x14ac:dyDescent="0.3">
      <c r="A282" s="33"/>
      <c r="B282" s="72"/>
      <c r="C282" s="77"/>
      <c r="D282" s="78"/>
      <c r="E282" s="25"/>
      <c r="F282" s="26"/>
      <c r="G282" s="25"/>
      <c r="H282" s="25"/>
      <c r="I282" s="81"/>
      <c r="J282" s="81"/>
      <c r="K282" s="35"/>
      <c r="L282" s="27">
        <f>IFERROR(VLOOKUP(B279,Rennübersicht!$B$4:$J$61,9,FALSE),0)</f>
        <v>0</v>
      </c>
    </row>
    <row r="283" spans="1:13" s="28" customFormat="1" ht="15" customHeight="1" thickBot="1" x14ac:dyDescent="0.3">
      <c r="A283" s="20"/>
      <c r="B283" s="20"/>
      <c r="C283" s="20"/>
      <c r="D283" s="20"/>
      <c r="E283" s="20"/>
      <c r="F283" s="20"/>
      <c r="G283" s="20"/>
      <c r="H283" s="20"/>
      <c r="I283" s="20"/>
      <c r="J283" s="20"/>
      <c r="K283" s="20"/>
    </row>
    <row r="284" spans="1:13" ht="15" customHeight="1" thickBot="1" x14ac:dyDescent="0.3">
      <c r="A284" s="33"/>
      <c r="B284" s="63" t="s">
        <v>15</v>
      </c>
      <c r="C284" s="65" t="s">
        <v>10</v>
      </c>
      <c r="D284" s="66"/>
      <c r="E284" s="69" t="s">
        <v>1</v>
      </c>
      <c r="F284" s="69"/>
      <c r="G284" s="69"/>
      <c r="H284" s="69"/>
      <c r="I284" s="69"/>
      <c r="J284" s="69"/>
      <c r="K284" s="35"/>
    </row>
    <row r="285" spans="1:13" ht="15" customHeight="1" thickBot="1" x14ac:dyDescent="0.3">
      <c r="A285" s="33"/>
      <c r="B285" s="64"/>
      <c r="C285" s="67"/>
      <c r="D285" s="68"/>
      <c r="E285" s="19" t="s">
        <v>4</v>
      </c>
      <c r="F285" s="19" t="s">
        <v>2</v>
      </c>
      <c r="G285" s="19" t="s">
        <v>4</v>
      </c>
      <c r="H285" s="19" t="s">
        <v>2</v>
      </c>
      <c r="I285" s="19" t="s">
        <v>3</v>
      </c>
      <c r="J285" s="19" t="s">
        <v>2</v>
      </c>
      <c r="K285" s="35"/>
    </row>
    <row r="286" spans="1:13" ht="15" customHeight="1" x14ac:dyDescent="0.25">
      <c r="A286" s="33"/>
      <c r="B286" s="70"/>
      <c r="C286" s="73" t="str">
        <f>IFERROR(VLOOKUP(B286,Rennübersicht!$B$4:$J$61,3,FALSE),"Zuerst die gültige Rennnumer im Feld links eingeben")</f>
        <v>Zuerst die gültige Rennnumer im Feld links eingeben</v>
      </c>
      <c r="D286" s="74"/>
      <c r="E286" s="21"/>
      <c r="F286" s="22"/>
      <c r="G286" s="21"/>
      <c r="H286" s="21"/>
      <c r="I286" s="79"/>
      <c r="J286" s="79"/>
      <c r="K286" s="35"/>
      <c r="L286" s="27">
        <f>IFERROR(VLOOKUP(B286,Rennübersicht!$B$4:$J$61,4,FALSE),0)</f>
        <v>0</v>
      </c>
      <c r="M286" s="27">
        <f>IFERROR(VLOOKUP(B286,Rennübersicht!$B$4:$J$61,6,FALSE),0)</f>
        <v>0</v>
      </c>
    </row>
    <row r="287" spans="1:13" ht="15" customHeight="1" x14ac:dyDescent="0.25">
      <c r="A287" s="33"/>
      <c r="B287" s="71"/>
      <c r="C287" s="75"/>
      <c r="D287" s="76"/>
      <c r="E287" s="23"/>
      <c r="F287" s="24"/>
      <c r="G287" s="23"/>
      <c r="H287" s="23"/>
      <c r="I287" s="80"/>
      <c r="J287" s="80"/>
      <c r="K287" s="35"/>
      <c r="L287" s="27">
        <f>IFERROR(VLOOKUP(B286,Rennübersicht!$B$4:$J$61,5,FALSE),0)</f>
        <v>0</v>
      </c>
      <c r="M287" s="27">
        <f>IFERROR(VLOOKUP(B286,Rennübersicht!$B$4:$J$61,7,FALSE),0)</f>
        <v>0</v>
      </c>
    </row>
    <row r="288" spans="1:13" ht="15" customHeight="1" x14ac:dyDescent="0.25">
      <c r="A288" s="33"/>
      <c r="B288" s="71"/>
      <c r="C288" s="75"/>
      <c r="D288" s="76"/>
      <c r="E288" s="23"/>
      <c r="F288" s="24"/>
      <c r="G288" s="23"/>
      <c r="H288" s="23"/>
      <c r="I288" s="80"/>
      <c r="J288" s="80"/>
      <c r="K288" s="35"/>
      <c r="L288" s="27">
        <f>IFERROR(VLOOKUP(B286,Rennübersicht!$B$4:$J$61,8,FALSE),0)</f>
        <v>0</v>
      </c>
      <c r="M288" s="27">
        <f t="shared" ref="M288" si="38">L288-COUNTIF(E286:E289,"&lt;&gt;")-COUNTIF(G286:G289,"&lt;&gt;")</f>
        <v>0</v>
      </c>
    </row>
    <row r="289" spans="1:13" ht="15" customHeight="1" thickBot="1" x14ac:dyDescent="0.3">
      <c r="A289" s="33"/>
      <c r="B289" s="72"/>
      <c r="C289" s="77"/>
      <c r="D289" s="78"/>
      <c r="E289" s="25"/>
      <c r="F289" s="26"/>
      <c r="G289" s="25"/>
      <c r="H289" s="25"/>
      <c r="I289" s="81"/>
      <c r="J289" s="81"/>
      <c r="K289" s="35"/>
      <c r="L289" s="27">
        <f>IFERROR(VLOOKUP(B286,Rennübersicht!$B$4:$J$61,9,FALSE),0)</f>
        <v>0</v>
      </c>
    </row>
    <row r="290" spans="1:13" s="28" customFormat="1" ht="15" customHeight="1" x14ac:dyDescent="0.25">
      <c r="A290" s="20"/>
      <c r="B290" s="20"/>
      <c r="C290" s="20"/>
      <c r="D290" s="20"/>
      <c r="E290" s="20"/>
      <c r="F290" s="20"/>
      <c r="G290" s="20"/>
      <c r="H290" s="20"/>
      <c r="I290" s="20"/>
      <c r="J290" s="20"/>
      <c r="K290" s="20"/>
    </row>
    <row r="291" spans="1:13" ht="15" hidden="1" customHeight="1" x14ac:dyDescent="0.25">
      <c r="B291" s="28"/>
      <c r="C291" s="28"/>
      <c r="D291" s="28"/>
      <c r="E291" s="28"/>
      <c r="F291" s="28"/>
      <c r="G291" s="28"/>
      <c r="H291" s="28"/>
      <c r="I291" s="28"/>
      <c r="J291" s="28"/>
      <c r="L291" s="27">
        <f>IFERROR(VLOOKUP(#REF!,Rennübersicht!$B$4:$J$61,5,FALSE),0)</f>
        <v>0</v>
      </c>
    </row>
    <row r="292" spans="1:13" ht="15" hidden="1" customHeight="1" x14ac:dyDescent="0.25">
      <c r="L292" s="27">
        <f>IFERROR(VLOOKUP(#REF!,Rennübersicht!$B$4:$J$61,6,FALSE),0)</f>
        <v>0</v>
      </c>
      <c r="M292" s="27" t="e">
        <f>L292-COUNTIF(#REF!,"&lt;&gt;")-COUNTIF(#REF!,"&lt;&gt;")</f>
        <v>#REF!</v>
      </c>
    </row>
    <row r="293" spans="1:13" ht="15" hidden="1" customHeight="1" x14ac:dyDescent="0.25">
      <c r="L293" s="27">
        <f>IFERROR(VLOOKUP(#REF!,Rennübersicht!$B$4:$J$61,7,FALSE),0)</f>
        <v>0</v>
      </c>
    </row>
    <row r="294" spans="1:13" s="28" customFormat="1" ht="15" hidden="1" customHeight="1" x14ac:dyDescent="0.25">
      <c r="B294" s="27"/>
      <c r="C294" s="27"/>
      <c r="D294" s="27"/>
      <c r="E294" s="27"/>
      <c r="F294" s="27"/>
      <c r="G294" s="27"/>
      <c r="H294" s="27"/>
      <c r="I294" s="27"/>
      <c r="J294" s="27"/>
    </row>
    <row r="295" spans="1:13" ht="15" hidden="1" customHeight="1" x14ac:dyDescent="0.25"/>
    <row r="296" spans="1:13" ht="15" hidden="1" customHeight="1" x14ac:dyDescent="0.25"/>
    <row r="297" spans="1:13" hidden="1" x14ac:dyDescent="0.25"/>
    <row r="298" spans="1:13" hidden="1" x14ac:dyDescent="0.25"/>
    <row r="299" spans="1:13" hidden="1" x14ac:dyDescent="0.25"/>
    <row r="300" spans="1:13" hidden="1" x14ac:dyDescent="0.25"/>
    <row r="301" spans="1:13" hidden="1" x14ac:dyDescent="0.25"/>
    <row r="302" spans="1:13" hidden="1" x14ac:dyDescent="0.25"/>
    <row r="303" spans="1:13" hidden="1" x14ac:dyDescent="0.25"/>
    <row r="304" spans="1:13"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sheetData>
  <sheetProtection algorithmName="SHA-512" hashValue="/5h0Vb/LoTX9r/dmPuc62fCUG68fvlkqeTsmkMFegOLtcwneqkq8lV5oTEJKHCa9szHSBfXLQLUIZbw1AUlCNQ==" saltValue="uJwrdElS/LSWJmpMps63yA==" spinCount="100000" sheet="1" objects="1" scenarios="1"/>
  <customSheetViews>
    <customSheetView guid="{77659A47-A644-413D-8E6E-8BD784AE97F1}" showPageBreaks="1" fitToPage="1" view="pageBreakPreview" topLeftCell="A37">
      <selection activeCell="B20" sqref="B20:B23"/>
      <pageMargins left="0.19685039370078741" right="0.19685039370078741" top="0.19685039370078741" bottom="0.19685039370078741" header="0.31496062992125984" footer="0.31496062992125984"/>
      <printOptions horizontalCentered="1"/>
      <pageSetup paperSize="9" scale="80" fitToHeight="0" orientation="landscape" r:id="rId1"/>
    </customSheetView>
  </customSheetViews>
  <mergeCells count="295">
    <mergeCell ref="B13:B16"/>
    <mergeCell ref="C13:D16"/>
    <mergeCell ref="E11:J11"/>
    <mergeCell ref="C11:D12"/>
    <mergeCell ref="B9:C9"/>
    <mergeCell ref="B18:B19"/>
    <mergeCell ref="C18:D19"/>
    <mergeCell ref="E18:J18"/>
    <mergeCell ref="B20:B23"/>
    <mergeCell ref="C20:D23"/>
    <mergeCell ref="I20:I23"/>
    <mergeCell ref="J20:J23"/>
    <mergeCell ref="B11:B12"/>
    <mergeCell ref="I13:I16"/>
    <mergeCell ref="J13:J16"/>
    <mergeCell ref="B2:E3"/>
    <mergeCell ref="I9:J9"/>
    <mergeCell ref="B6:C6"/>
    <mergeCell ref="B5:C5"/>
    <mergeCell ref="E5:G5"/>
    <mergeCell ref="E6:G6"/>
    <mergeCell ref="B8:C8"/>
    <mergeCell ref="E9:G9"/>
    <mergeCell ref="G2:J2"/>
    <mergeCell ref="G3:J3"/>
    <mergeCell ref="I5:J5"/>
    <mergeCell ref="I6:J6"/>
    <mergeCell ref="I8:J8"/>
    <mergeCell ref="E8:G8"/>
    <mergeCell ref="B32:B33"/>
    <mergeCell ref="C32:D33"/>
    <mergeCell ref="E32:J32"/>
    <mergeCell ref="B34:B37"/>
    <mergeCell ref="C34:D37"/>
    <mergeCell ref="I34:I37"/>
    <mergeCell ref="J34:J37"/>
    <mergeCell ref="B25:B26"/>
    <mergeCell ref="C25:D26"/>
    <mergeCell ref="E25:J25"/>
    <mergeCell ref="B27:B30"/>
    <mergeCell ref="C27:D30"/>
    <mergeCell ref="I27:I30"/>
    <mergeCell ref="J27:J30"/>
    <mergeCell ref="B46:B47"/>
    <mergeCell ref="C46:D47"/>
    <mergeCell ref="E46:J46"/>
    <mergeCell ref="B48:B51"/>
    <mergeCell ref="C48:D51"/>
    <mergeCell ref="I48:I51"/>
    <mergeCell ref="J48:J51"/>
    <mergeCell ref="B39:B40"/>
    <mergeCell ref="C39:D40"/>
    <mergeCell ref="E39:J39"/>
    <mergeCell ref="B41:B44"/>
    <mergeCell ref="C41:D44"/>
    <mergeCell ref="I41:I44"/>
    <mergeCell ref="J41:J44"/>
    <mergeCell ref="B60:B61"/>
    <mergeCell ref="C60:D61"/>
    <mergeCell ref="E60:J60"/>
    <mergeCell ref="B62:B65"/>
    <mergeCell ref="C62:D65"/>
    <mergeCell ref="I62:I65"/>
    <mergeCell ref="J62:J65"/>
    <mergeCell ref="B53:B54"/>
    <mergeCell ref="C53:D54"/>
    <mergeCell ref="E53:J53"/>
    <mergeCell ref="B55:B58"/>
    <mergeCell ref="C55:D58"/>
    <mergeCell ref="I55:I58"/>
    <mergeCell ref="J55:J58"/>
    <mergeCell ref="B74:B75"/>
    <mergeCell ref="C74:D75"/>
    <mergeCell ref="E74:J74"/>
    <mergeCell ref="B76:B79"/>
    <mergeCell ref="C76:D79"/>
    <mergeCell ref="I76:I79"/>
    <mergeCell ref="J76:J79"/>
    <mergeCell ref="B67:B68"/>
    <mergeCell ref="C67:D68"/>
    <mergeCell ref="E67:J67"/>
    <mergeCell ref="B69:B72"/>
    <mergeCell ref="C69:D72"/>
    <mergeCell ref="I69:I72"/>
    <mergeCell ref="J69:J72"/>
    <mergeCell ref="B88:B89"/>
    <mergeCell ref="C88:D89"/>
    <mergeCell ref="E88:J88"/>
    <mergeCell ref="B90:B93"/>
    <mergeCell ref="C90:D93"/>
    <mergeCell ref="I90:I93"/>
    <mergeCell ref="J90:J93"/>
    <mergeCell ref="B81:B82"/>
    <mergeCell ref="C81:D82"/>
    <mergeCell ref="E81:J81"/>
    <mergeCell ref="B83:B86"/>
    <mergeCell ref="C83:D86"/>
    <mergeCell ref="I83:I86"/>
    <mergeCell ref="J83:J86"/>
    <mergeCell ref="B102:B103"/>
    <mergeCell ref="C102:D103"/>
    <mergeCell ref="E102:J102"/>
    <mergeCell ref="B104:B107"/>
    <mergeCell ref="C104:D107"/>
    <mergeCell ref="I104:I107"/>
    <mergeCell ref="J104:J107"/>
    <mergeCell ref="B95:B96"/>
    <mergeCell ref="C95:D96"/>
    <mergeCell ref="E95:J95"/>
    <mergeCell ref="B97:B100"/>
    <mergeCell ref="C97:D100"/>
    <mergeCell ref="I97:I100"/>
    <mergeCell ref="J97:J100"/>
    <mergeCell ref="B116:B117"/>
    <mergeCell ref="C116:D117"/>
    <mergeCell ref="E116:J116"/>
    <mergeCell ref="B118:B121"/>
    <mergeCell ref="C118:D121"/>
    <mergeCell ref="I118:I121"/>
    <mergeCell ref="J118:J121"/>
    <mergeCell ref="B109:B110"/>
    <mergeCell ref="C109:D110"/>
    <mergeCell ref="E109:J109"/>
    <mergeCell ref="B111:B114"/>
    <mergeCell ref="C111:D114"/>
    <mergeCell ref="I111:I114"/>
    <mergeCell ref="J111:J114"/>
    <mergeCell ref="B130:B131"/>
    <mergeCell ref="C130:D131"/>
    <mergeCell ref="E130:J130"/>
    <mergeCell ref="B132:B135"/>
    <mergeCell ref="C132:D135"/>
    <mergeCell ref="I132:I135"/>
    <mergeCell ref="J132:J135"/>
    <mergeCell ref="B123:B124"/>
    <mergeCell ref="C123:D124"/>
    <mergeCell ref="E123:J123"/>
    <mergeCell ref="B125:B128"/>
    <mergeCell ref="C125:D128"/>
    <mergeCell ref="I125:I128"/>
    <mergeCell ref="J125:J128"/>
    <mergeCell ref="B144:B145"/>
    <mergeCell ref="C144:D145"/>
    <mergeCell ref="E144:J144"/>
    <mergeCell ref="B146:B149"/>
    <mergeCell ref="C146:D149"/>
    <mergeCell ref="I146:I149"/>
    <mergeCell ref="J146:J149"/>
    <mergeCell ref="B137:B138"/>
    <mergeCell ref="C137:D138"/>
    <mergeCell ref="E137:J137"/>
    <mergeCell ref="B139:B142"/>
    <mergeCell ref="C139:D142"/>
    <mergeCell ref="I139:I142"/>
    <mergeCell ref="J139:J142"/>
    <mergeCell ref="B158:B159"/>
    <mergeCell ref="C158:D159"/>
    <mergeCell ref="E158:J158"/>
    <mergeCell ref="B160:B163"/>
    <mergeCell ref="C160:D163"/>
    <mergeCell ref="I160:I163"/>
    <mergeCell ref="J160:J163"/>
    <mergeCell ref="B151:B152"/>
    <mergeCell ref="C151:D152"/>
    <mergeCell ref="E151:J151"/>
    <mergeCell ref="B153:B156"/>
    <mergeCell ref="C153:D156"/>
    <mergeCell ref="I153:I156"/>
    <mergeCell ref="J153:J156"/>
    <mergeCell ref="B172:B173"/>
    <mergeCell ref="C172:D173"/>
    <mergeCell ref="E172:J172"/>
    <mergeCell ref="B174:B177"/>
    <mergeCell ref="C174:D177"/>
    <mergeCell ref="I174:I177"/>
    <mergeCell ref="J174:J177"/>
    <mergeCell ref="B165:B166"/>
    <mergeCell ref="C165:D166"/>
    <mergeCell ref="E165:J165"/>
    <mergeCell ref="B167:B170"/>
    <mergeCell ref="C167:D170"/>
    <mergeCell ref="I167:I170"/>
    <mergeCell ref="J167:J170"/>
    <mergeCell ref="B186:B187"/>
    <mergeCell ref="C186:D187"/>
    <mergeCell ref="E186:J186"/>
    <mergeCell ref="B188:B191"/>
    <mergeCell ref="C188:D191"/>
    <mergeCell ref="I188:I191"/>
    <mergeCell ref="J188:J191"/>
    <mergeCell ref="B179:B180"/>
    <mergeCell ref="C179:D180"/>
    <mergeCell ref="E179:J179"/>
    <mergeCell ref="B181:B184"/>
    <mergeCell ref="C181:D184"/>
    <mergeCell ref="I181:I184"/>
    <mergeCell ref="J181:J184"/>
    <mergeCell ref="B200:B201"/>
    <mergeCell ref="C200:D201"/>
    <mergeCell ref="E200:J200"/>
    <mergeCell ref="B202:B205"/>
    <mergeCell ref="C202:D205"/>
    <mergeCell ref="I202:I205"/>
    <mergeCell ref="J202:J205"/>
    <mergeCell ref="B193:B194"/>
    <mergeCell ref="C193:D194"/>
    <mergeCell ref="E193:J193"/>
    <mergeCell ref="B195:B198"/>
    <mergeCell ref="C195:D198"/>
    <mergeCell ref="I195:I198"/>
    <mergeCell ref="J195:J198"/>
    <mergeCell ref="B214:B215"/>
    <mergeCell ref="C214:D215"/>
    <mergeCell ref="E214:J214"/>
    <mergeCell ref="B216:B219"/>
    <mergeCell ref="C216:D219"/>
    <mergeCell ref="I216:I219"/>
    <mergeCell ref="J216:J219"/>
    <mergeCell ref="B207:B208"/>
    <mergeCell ref="C207:D208"/>
    <mergeCell ref="E207:J207"/>
    <mergeCell ref="B209:B212"/>
    <mergeCell ref="C209:D212"/>
    <mergeCell ref="I209:I212"/>
    <mergeCell ref="J209:J212"/>
    <mergeCell ref="B228:B229"/>
    <mergeCell ref="C228:D229"/>
    <mergeCell ref="E228:J228"/>
    <mergeCell ref="B230:B233"/>
    <mergeCell ref="C230:D233"/>
    <mergeCell ref="I230:I233"/>
    <mergeCell ref="J230:J233"/>
    <mergeCell ref="B221:B222"/>
    <mergeCell ref="C221:D222"/>
    <mergeCell ref="E221:J221"/>
    <mergeCell ref="B223:B226"/>
    <mergeCell ref="C223:D226"/>
    <mergeCell ref="I223:I226"/>
    <mergeCell ref="J223:J226"/>
    <mergeCell ref="B242:B243"/>
    <mergeCell ref="C242:D243"/>
    <mergeCell ref="E242:J242"/>
    <mergeCell ref="B244:B247"/>
    <mergeCell ref="C244:D247"/>
    <mergeCell ref="I244:I247"/>
    <mergeCell ref="J244:J247"/>
    <mergeCell ref="B235:B236"/>
    <mergeCell ref="C235:D236"/>
    <mergeCell ref="E235:J235"/>
    <mergeCell ref="B237:B240"/>
    <mergeCell ref="C237:D240"/>
    <mergeCell ref="I237:I240"/>
    <mergeCell ref="J237:J240"/>
    <mergeCell ref="B256:B257"/>
    <mergeCell ref="C256:D257"/>
    <mergeCell ref="E256:J256"/>
    <mergeCell ref="B258:B261"/>
    <mergeCell ref="C258:D261"/>
    <mergeCell ref="I258:I261"/>
    <mergeCell ref="J258:J261"/>
    <mergeCell ref="B249:B250"/>
    <mergeCell ref="C249:D250"/>
    <mergeCell ref="E249:J249"/>
    <mergeCell ref="B251:B254"/>
    <mergeCell ref="C251:D254"/>
    <mergeCell ref="I251:I254"/>
    <mergeCell ref="J251:J254"/>
    <mergeCell ref="B270:B271"/>
    <mergeCell ref="C270:D271"/>
    <mergeCell ref="E270:J270"/>
    <mergeCell ref="B272:B275"/>
    <mergeCell ref="C272:D275"/>
    <mergeCell ref="I272:I275"/>
    <mergeCell ref="J272:J275"/>
    <mergeCell ref="B263:B264"/>
    <mergeCell ref="C263:D264"/>
    <mergeCell ref="E263:J263"/>
    <mergeCell ref="B265:B268"/>
    <mergeCell ref="C265:D268"/>
    <mergeCell ref="I265:I268"/>
    <mergeCell ref="J265:J268"/>
    <mergeCell ref="B284:B285"/>
    <mergeCell ref="C284:D285"/>
    <mergeCell ref="E284:J284"/>
    <mergeCell ref="B286:B289"/>
    <mergeCell ref="C286:D289"/>
    <mergeCell ref="I286:I289"/>
    <mergeCell ref="J286:J289"/>
    <mergeCell ref="B277:B278"/>
    <mergeCell ref="C277:D278"/>
    <mergeCell ref="E277:J277"/>
    <mergeCell ref="B279:B282"/>
    <mergeCell ref="C279:D282"/>
    <mergeCell ref="I279:I282"/>
    <mergeCell ref="J279:J282"/>
  </mergeCells>
  <conditionalFormatting sqref="E13:F13">
    <cfRule type="expression" dxfId="89" priority="100">
      <formula>$L15=0</formula>
    </cfRule>
  </conditionalFormatting>
  <conditionalFormatting sqref="E14:F14">
    <cfRule type="expression" dxfId="88" priority="99">
      <formula>$L15&lt;=1</formula>
    </cfRule>
  </conditionalFormatting>
  <conditionalFormatting sqref="E15:F15">
    <cfRule type="expression" dxfId="87" priority="98">
      <formula>$L15&lt;=2</formula>
    </cfRule>
  </conditionalFormatting>
  <conditionalFormatting sqref="E16:F16">
    <cfRule type="expression" dxfId="86" priority="97">
      <formula>$L15&lt;=2</formula>
    </cfRule>
  </conditionalFormatting>
  <conditionalFormatting sqref="G13:H13">
    <cfRule type="expression" dxfId="85" priority="96">
      <formula>$L15&lt;=4</formula>
    </cfRule>
  </conditionalFormatting>
  <conditionalFormatting sqref="G14:H14">
    <cfRule type="expression" dxfId="84" priority="95">
      <formula>$L15&lt;=4</formula>
    </cfRule>
  </conditionalFormatting>
  <conditionalFormatting sqref="G15:H15">
    <cfRule type="expression" dxfId="83" priority="94">
      <formula>$L15&lt;=4</formula>
    </cfRule>
  </conditionalFormatting>
  <conditionalFormatting sqref="G16:H16">
    <cfRule type="expression" dxfId="82" priority="93">
      <formula>$L15&lt;=4</formula>
    </cfRule>
  </conditionalFormatting>
  <conditionalFormatting sqref="I13:J16">
    <cfRule type="expression" dxfId="81" priority="91">
      <formula>$L16=0</formula>
    </cfRule>
  </conditionalFormatting>
  <conditionalFormatting sqref="E13">
    <cfRule type="expression" dxfId="80" priority="1782">
      <formula>M15=0</formula>
    </cfRule>
  </conditionalFormatting>
  <conditionalFormatting sqref="E14">
    <cfRule type="expression" dxfId="79" priority="1781">
      <formula>M15=0</formula>
    </cfRule>
  </conditionalFormatting>
  <conditionalFormatting sqref="E15">
    <cfRule type="expression" dxfId="78" priority="1780">
      <formula>M15=0</formula>
    </cfRule>
  </conditionalFormatting>
  <conditionalFormatting sqref="E16">
    <cfRule type="expression" dxfId="77" priority="1779">
      <formula>M15=0</formula>
    </cfRule>
  </conditionalFormatting>
  <conditionalFormatting sqref="G13">
    <cfRule type="expression" dxfId="76" priority="1778">
      <formula>M15=0</formula>
    </cfRule>
  </conditionalFormatting>
  <conditionalFormatting sqref="G14">
    <cfRule type="expression" dxfId="75" priority="1777">
      <formula>M15=0</formula>
    </cfRule>
  </conditionalFormatting>
  <conditionalFormatting sqref="G15">
    <cfRule type="expression" dxfId="74" priority="1776">
      <formula>M15=0</formula>
    </cfRule>
  </conditionalFormatting>
  <conditionalFormatting sqref="G16">
    <cfRule type="expression" dxfId="73" priority="1774">
      <formula>M15=0</formula>
    </cfRule>
  </conditionalFormatting>
  <conditionalFormatting sqref="I13:I16">
    <cfRule type="expression" dxfId="72" priority="1775">
      <formula>I13&lt;&gt;0</formula>
    </cfRule>
  </conditionalFormatting>
  <conditionalFormatting sqref="J13:J16">
    <cfRule type="expression" dxfId="71" priority="92">
      <formula>IF(ISBLANK(I13),TRUE,FALSE)</formula>
    </cfRule>
    <cfRule type="cellIs" dxfId="70" priority="1763" operator="between">
      <formula>$M13</formula>
      <formula>$M14</formula>
    </cfRule>
    <cfRule type="cellIs" dxfId="69" priority="1764" operator="notBetween">
      <formula>$M13</formula>
      <formula>$M14</formula>
    </cfRule>
  </conditionalFormatting>
  <conditionalFormatting sqref="F13">
    <cfRule type="expression" dxfId="68" priority="1761">
      <formula>IF(ISBLANK(E13),TRUE,FALSE)</formula>
    </cfRule>
    <cfRule type="cellIs" dxfId="67" priority="1762" operator="between">
      <formula>L13</formula>
      <formula>L14</formula>
    </cfRule>
    <cfRule type="cellIs" dxfId="66" priority="1772" operator="notBetween">
      <formula>L13</formula>
      <formula>L14</formula>
    </cfRule>
  </conditionalFormatting>
  <conditionalFormatting sqref="F14">
    <cfRule type="expression" dxfId="65" priority="1759">
      <formula>IF(ISBLANK(E14),TRUE,FALSE)</formula>
    </cfRule>
    <cfRule type="cellIs" dxfId="64" priority="1760" operator="between">
      <formula>L13</formula>
      <formula>L14</formula>
    </cfRule>
    <cfRule type="cellIs" dxfId="63" priority="1771" operator="notBetween">
      <formula>L13</formula>
      <formula>L14</formula>
    </cfRule>
  </conditionalFormatting>
  <conditionalFormatting sqref="F15">
    <cfRule type="expression" dxfId="62" priority="1757">
      <formula>IF(ISBLANK(E15),TRUE,FALSE)</formula>
    </cfRule>
    <cfRule type="cellIs" dxfId="61" priority="1758" operator="between">
      <formula>L13</formula>
      <formula>L14</formula>
    </cfRule>
    <cfRule type="cellIs" dxfId="60" priority="1770" operator="notBetween">
      <formula>L13</formula>
      <formula>L14</formula>
    </cfRule>
  </conditionalFormatting>
  <conditionalFormatting sqref="F16">
    <cfRule type="expression" dxfId="59" priority="1755">
      <formula>IF(ISBLANK(E16),TRUE,FALSE)</formula>
    </cfRule>
    <cfRule type="cellIs" dxfId="58" priority="1756" operator="between">
      <formula>L13</formula>
      <formula>L14</formula>
    </cfRule>
    <cfRule type="cellIs" dxfId="57" priority="1769" operator="notBetween">
      <formula>L13</formula>
      <formula>L14</formula>
    </cfRule>
  </conditionalFormatting>
  <conditionalFormatting sqref="H13">
    <cfRule type="expression" dxfId="56" priority="1753">
      <formula>IF(ISBLANK(G13),TRUE,FALSE)</formula>
    </cfRule>
    <cfRule type="cellIs" dxfId="55" priority="1754" operator="between">
      <formula>L13</formula>
      <formula>L14</formula>
    </cfRule>
    <cfRule type="cellIs" dxfId="54" priority="1768" operator="notBetween">
      <formula>L13</formula>
      <formula>L14</formula>
    </cfRule>
  </conditionalFormatting>
  <conditionalFormatting sqref="H14">
    <cfRule type="expression" dxfId="53" priority="1751">
      <formula>IF(ISBLANK(G14),TRUE,FALSE)</formula>
    </cfRule>
    <cfRule type="cellIs" dxfId="52" priority="1752" operator="between">
      <formula>L13</formula>
      <formula>L14</formula>
    </cfRule>
    <cfRule type="cellIs" dxfId="51" priority="1767" operator="notBetween">
      <formula>L13</formula>
      <formula>L14</formula>
    </cfRule>
  </conditionalFormatting>
  <conditionalFormatting sqref="H15">
    <cfRule type="expression" dxfId="50" priority="1749">
      <formula>IF(ISBLANK(G15),TRUE,FALSE)</formula>
    </cfRule>
    <cfRule type="cellIs" dxfId="49" priority="1750" operator="between">
      <formula>L13</formula>
      <formula>L14</formula>
    </cfRule>
    <cfRule type="cellIs" dxfId="48" priority="1766" operator="notBetween">
      <formula>L13</formula>
      <formula>L14</formula>
    </cfRule>
  </conditionalFormatting>
  <conditionalFormatting sqref="H16">
    <cfRule type="expression" dxfId="47" priority="1747">
      <formula>IF(ISBLANK(G16),TRUE,FALSE)</formula>
    </cfRule>
    <cfRule type="cellIs" dxfId="46" priority="1748" operator="between">
      <formula>L13</formula>
      <formula>L14</formula>
    </cfRule>
    <cfRule type="cellIs" dxfId="45" priority="1765" operator="notBetween">
      <formula>L13</formula>
      <formula>L14</formula>
    </cfRule>
  </conditionalFormatting>
  <conditionalFormatting sqref="E20:F20 E27:F27 E34:F34 E41:F41 E48:F48 E55:F55 E62:F62 E69:F69 E76:F76 E83:F83 E90:F90 E97:F97 E104:F104 E111:F111 E118:F118 E125:F125 E132:F132 E139:F139 E146:F146 E153:F153 E160:F160 E167:F167 E174:F174 E181:F181 E188:F188 E195:F195 E202:F202 E209:F209 E216:F216 E223:F223 E230:F230 E237:F237 E244:F244 E251:F251 E258:F258 E265:F265 E272:F272 E279:F279 E286:F286">
    <cfRule type="expression" dxfId="44" priority="10">
      <formula>$L22=0</formula>
    </cfRule>
  </conditionalFormatting>
  <conditionalFormatting sqref="E21:F21 E28:F28 E35:F35 E42:F42 E49:F49 E56:F56 E63:F63 E70:F70 E77:F77 E84:F84 E91:F91 E98:F98 E105:F105 E112:F112 E119:F119 E126:F126 E133:F133 E140:F140 E147:F147 E154:F154 E161:F161 E168:F168 E175:F175 E182:F182 E189:F189 E196:F196 E203:F203 E210:F210 E217:F217 E224:F224 E231:F231 E238:F238 E245:F245 E252:F252 E259:F259 E266:F266 E273:F273 E280:F280 E287:F287">
    <cfRule type="expression" dxfId="43" priority="9">
      <formula>$L22&lt;=1</formula>
    </cfRule>
  </conditionalFormatting>
  <conditionalFormatting sqref="E22:F22 E29:F29 E36:F36 E43:F43 E50:F50 E57:F57 E64:F64 E71:F71 E78:F78 E85:F85 E92:F92 E99:F99 E106:F106 E113:F113 E120:F120 E127:F127 E134:F134 E141:F141 E148:F148 E155:F155 E162:F162 E169:F169 E176:F176 E183:F183 E190:F190 E197:F197 E204:F204 E211:F211 E218:F218 E225:F225 E232:F232 E239:F239 E246:F246 E253:F253 E260:F260 E267:F267 E274:F274 E281:F281 E288:F288">
    <cfRule type="expression" dxfId="42" priority="8">
      <formula>$L22&lt;=2</formula>
    </cfRule>
  </conditionalFormatting>
  <conditionalFormatting sqref="E23:F23 E30:F30 E37:F37 E44:F44 E51:F51 E58:F58 E65:F65 E72:F72 E79:F79 E86:F86 E93:F93 E100:F100 E107:F107 E114:F114 E121:F121 E128:F128 E135:F135 E142:F142 E149:F149 E156:F156 E163:F163 E170:F170 E177:F177 E184:F184 E191:F191 E198:F198 E205:F205 E212:F212 E219:F219 E226:F226 E233:F233 E240:F240 E247:F247 E254:F254 E261:F261 E268:F268 E275:F275 E282:F282 E289:F289">
    <cfRule type="expression" dxfId="41" priority="7">
      <formula>$L22&lt;=2</formula>
    </cfRule>
  </conditionalFormatting>
  <conditionalFormatting sqref="G20:H20 G27:H27 G34:H34 G41:H41 G48:H48 G55:H55 G62:H62 G69:H69 G76:H76 G83:H83 G90:H90 G97:H97 G104:H104 G111:H111 G118:H118 G125:H125 G132:H132 G139:H139 G146:H146 G153:H153 G160:H160 G167:H167 G174:H174 G181:H181 G188:H188 G195:H195 G202:H202 G209:H209 G216:H216 G223:H223 G230:H230 G237:H237 G244:H244 G251:H251 G258:H258 G265:H265 G272:H272 G279:H279 G286:H286">
    <cfRule type="expression" dxfId="40" priority="6">
      <formula>$L22&lt;=4</formula>
    </cfRule>
  </conditionalFormatting>
  <conditionalFormatting sqref="G21:H21 G28:H28 G35:H35 G42:H42 G49:H49 G56:H56 G63:H63 G70:H70 G77:H77 G84:H84 G91:H91 G98:H98 G105:H105 G112:H112 G119:H119 G126:H126 G133:H133 G140:H140 G147:H147 G154:H154 G161:H161 G168:H168 G175:H175 G182:H182 G189:H189 G196:H196 G203:H203 G210:H210 G217:H217 G224:H224 G231:H231 G238:H238 G245:H245 G252:H252 G259:H259 G266:H266 G273:H273 G280:H280 G287:H287">
    <cfRule type="expression" dxfId="39" priority="5">
      <formula>$L22&lt;=4</formula>
    </cfRule>
  </conditionalFormatting>
  <conditionalFormatting sqref="G22:H22 G29:H29 G36:H36 G43:H43 G50:H50 G57:H57 G64:H64 G71:H71 G78:H78 G85:H85 G92:H92 G99:H99 G106:H106 G113:H113 G120:H120 G127:H127 G134:H134 G141:H141 G148:H148 G155:H155 G162:H162 G169:H169 G176:H176 G183:H183 G190:H190 G197:H197 G204:H204 G211:H211 G218:H218 G225:H225 G232:H232 G239:H239 G246:H246 G253:H253 G260:H260 G267:H267 G274:H274 G281:H281 G288:H288">
    <cfRule type="expression" dxfId="38" priority="4">
      <formula>$L22&lt;=4</formula>
    </cfRule>
  </conditionalFormatting>
  <conditionalFormatting sqref="G23:H23 G30:H30 G37:H37 G44:H44 G51:H51 G58:H58 G65:H65 G72:H72 G79:H79 G86:H86 G93:H93 G100:H100 G107:H107 G114:H114 G121:H121 G128:H128 G135:H135 G142:H142 G149:H149 G156:H156 G163:H163 G170:H170 G177:H177 G184:H184 G191:H191 G198:H198 G205:H205 G212:H212 G219:H219 G226:H226 G233:H233 G240:H240 G247:H247 G254:H254 G261:H261 G268:H268 G275:H275 G282:H282 G289:H289">
    <cfRule type="expression" dxfId="37" priority="3">
      <formula>$L22&lt;=4</formula>
    </cfRule>
  </conditionalFormatting>
  <conditionalFormatting sqref="I20:J23 I27:J30 I34:J37 I41:J44 I48:J51 I55:J58 I62:J65 I69:J72 I76:J79 I83:J86 I90:J93 I97:J100 I104:J107 I111:J114 I118:J121 I125:J128 I132:J135 I139:J142 I146:J149 I153:J156 I160:J163 I167:J170 I174:J177 I181:J184 I188:J191 I195:J198 I202:J205 I209:J212 I216:J219 I223:J226 I230:J233 I237:J240 I244:J247 I251:J254 I258:J261 I265:J268 I272:J275 I279:J282 I286:J289">
    <cfRule type="expression" dxfId="36" priority="1">
      <formula>$L23=0</formula>
    </cfRule>
  </conditionalFormatting>
  <conditionalFormatting sqref="E20 E27 E34 E41 E48 E55 E62 E69 E76 E83 E90 E97 E104 E111 E118 E125 E132 E139 E146 E153 E160 E167 E174 E181 E188 E195 E202 E209 E216 E223 E230 E237 E244 E251 E258 E265 E272 E279 E286">
    <cfRule type="expression" dxfId="35" priority="45">
      <formula>M22=0</formula>
    </cfRule>
  </conditionalFormatting>
  <conditionalFormatting sqref="E21 E28 E35 E42 E49 E56 E63 E70 E77 E84 E91 E98 E105 E112 E119 E126 E133 E140 E147 E154 E161 E168 E175 E182 E189 E196 E203 E210 E217 E224 E231 E238 E245 E252 E259 E266 E273 E280 E287">
    <cfRule type="expression" dxfId="34" priority="44">
      <formula>M22=0</formula>
    </cfRule>
  </conditionalFormatting>
  <conditionalFormatting sqref="E22 E29 E36 E43 E50 E57 E64 E71 E78 E85 E92 E99 E106 E113 E120 E127 E134 E141 E148 E155 E162 E169 E176 E183 E190 E197 E204 E211 E218 E225 E232 E239 E246 E253 E260 E267 E274 E281 E288">
    <cfRule type="expression" dxfId="33" priority="43">
      <formula>M22=0</formula>
    </cfRule>
  </conditionalFormatting>
  <conditionalFormatting sqref="E23 E30 E37 E44 E51 E58 E65 E72 E79 E86 E93 E100 E107 E114 E121 E128 E135 E142 E149 E156 E163 E170 E177 E184 E191 E198 E205 E212 E219 E226 E233 E240 E247 E254 E261 E268 E275 E282 E289">
    <cfRule type="expression" dxfId="32" priority="42">
      <formula>M22=0</formula>
    </cfRule>
  </conditionalFormatting>
  <conditionalFormatting sqref="G20 G27 G34 G41 G48 G55 G62 G69 G76 G83 G90 G97 G104 G111 G118 G125 G132 G139 G146 G153 G160 G167 G174 G181 G188 G195 G202 G209 G216 G223 G230 G237 G244 G251 G258 G265 G272 G279 G286">
    <cfRule type="expression" dxfId="31" priority="41">
      <formula>M22=0</formula>
    </cfRule>
  </conditionalFormatting>
  <conditionalFormatting sqref="G21 G28 G35 G42 G49 G56 G63 G70 G77 G84 G91 G98 G105 G112 G119 G126 G133 G140 G147 G154 G161 G168 G175 G182 G189 G196 G203 G210 G217 G224 G231 G238 G245 G252 G259 G266 G273 G280 G287">
    <cfRule type="expression" dxfId="30" priority="40">
      <formula>M22=0</formula>
    </cfRule>
  </conditionalFormatting>
  <conditionalFormatting sqref="G22 G29 G36 G43 G50 G57 G64 G71 G78 G85 G92 G99 G106 G113 G120 G127 G134 G141 G148 G155 G162 G169 G176 G183 G190 G197 G204 G211 G218 G225 G232 G239 G246 G253 G260 G267 G274 G281 G288">
    <cfRule type="expression" dxfId="29" priority="39">
      <formula>M22=0</formula>
    </cfRule>
  </conditionalFormatting>
  <conditionalFormatting sqref="G23 G30 G37 G44 G51 G58 G65 G72 G79 G86 G93 G100 G107 G114 G121 G128 G135 G142 G149 G156 G163 G170 G177 G184 G191 G198 G205 G212 G219 G226 G233 G240 G247 G254 G261 G268 G275 G282 G289">
    <cfRule type="expression" dxfId="28" priority="37">
      <formula>M22=0</formula>
    </cfRule>
  </conditionalFormatting>
  <conditionalFormatting sqref="I20:I23 I27:I30 I34:I37 I41:I44 I48:I51 I55:I58 I62:I65 I69:I72 I76:I79 I83:I86 I90:I93 I97:I100 I104:I107 I111:I114 I118:I121 I125:I128 I132:I135 I139:I142 I146:I149 I153:I156 I160:I163 I167:I170 I174:I177 I181:I184 I188:I191 I195:I198 I202:I205 I209:I212 I216:I219 I223:I226 I230:I233 I237:I240 I244:I247 I251:I254 I258:I261 I265:I268 I272:I275 I279:I282 I286:I289">
    <cfRule type="expression" dxfId="27" priority="38">
      <formula>I20&lt;&gt;0</formula>
    </cfRule>
  </conditionalFormatting>
  <conditionalFormatting sqref="J20:J23 J27:J30 J34:J37 J41:J44 J48:J51 J55:J58 J62:J65 J69:J72 J76:J79 J83:J86 J90:J93 J97:J100 J104:J107 J111:J114 J118:J121 J125:J128 J132:J135 J139:J142 J146:J149 J153:J156 J160:J163 J167:J170 J174:J177 J181:J184 J188:J191 J195:J198 J202:J205 J209:J212 J216:J219 J223:J226 J230:J233 J237:J240 J244:J247 J251:J254 J258:J261 J265:J268 J272:J275 J279:J282 J286:J289">
    <cfRule type="expression" dxfId="26" priority="2">
      <formula>IF(ISBLANK(I20),TRUE,FALSE)</formula>
    </cfRule>
    <cfRule type="cellIs" dxfId="25" priority="27" operator="between">
      <formula>$M20</formula>
      <formula>$M21</formula>
    </cfRule>
    <cfRule type="cellIs" dxfId="24" priority="28" operator="notBetween">
      <formula>$M20</formula>
      <formula>$M21</formula>
    </cfRule>
  </conditionalFormatting>
  <conditionalFormatting sqref="F20 F27 F34 F41 F48 F55 F62 F69 F76 F83 F90 F97 F104 F111 F118 F125 F132 F139 F146 F153 F160 F167 F174 F181 F188 F195 F202 F209 F216 F223 F230 F237 F244 F251 F258 F265 F272 F279 F286">
    <cfRule type="expression" dxfId="23" priority="25">
      <formula>IF(ISBLANK(E20),TRUE,FALSE)</formula>
    </cfRule>
    <cfRule type="cellIs" dxfId="22" priority="26" operator="between">
      <formula>L20</formula>
      <formula>L21</formula>
    </cfRule>
    <cfRule type="cellIs" dxfId="21" priority="36" operator="notBetween">
      <formula>L20</formula>
      <formula>L21</formula>
    </cfRule>
  </conditionalFormatting>
  <conditionalFormatting sqref="F21 F28 F35 F42 F49 F56 F63 F70 F77 F84 F91 F98 F105 F112 F119 F126 F133 F140 F147 F154 F161 F168 F175 F182 F189 F196 F203 F210 F217 F224 F231 F238 F245 F252 F259 F266 F273 F280 F287">
    <cfRule type="expression" dxfId="20" priority="23">
      <formula>IF(ISBLANK(E21),TRUE,FALSE)</formula>
    </cfRule>
    <cfRule type="cellIs" dxfId="19" priority="24" operator="between">
      <formula>L20</formula>
      <formula>L21</formula>
    </cfRule>
    <cfRule type="cellIs" dxfId="18" priority="35" operator="notBetween">
      <formula>L20</formula>
      <formula>L21</formula>
    </cfRule>
  </conditionalFormatting>
  <conditionalFormatting sqref="F22 F29 F36 F43 F50 F57 F64 F71 F78 F85 F92 F99 F106 F113 F120 F127 F134 F141 F148 F155 F162 F169 F176 F183 F190 F197 F204 F211 F218 F225 F232 F239 F246 F253 F260 F267 F274 F281 F288">
    <cfRule type="expression" dxfId="17" priority="21">
      <formula>IF(ISBLANK(E22),TRUE,FALSE)</formula>
    </cfRule>
    <cfRule type="cellIs" dxfId="16" priority="22" operator="between">
      <formula>L20</formula>
      <formula>L21</formula>
    </cfRule>
    <cfRule type="cellIs" dxfId="15" priority="34" operator="notBetween">
      <formula>L20</formula>
      <formula>L21</formula>
    </cfRule>
  </conditionalFormatting>
  <conditionalFormatting sqref="F23 F30 F37 F44 F51 F58 F65 F72 F79 F86 F93 F100 F107 F114 F121 F128 F135 F142 F149 F156 F163 F170 F177 F184 F191 F198 F205 F212 F219 F226 F233 F240 F247 F254 F261 F268 F275 F282 F289">
    <cfRule type="expression" dxfId="14" priority="19">
      <formula>IF(ISBLANK(E23),TRUE,FALSE)</formula>
    </cfRule>
    <cfRule type="cellIs" dxfId="13" priority="20" operator="between">
      <formula>L20</formula>
      <formula>L21</formula>
    </cfRule>
    <cfRule type="cellIs" dxfId="12" priority="33" operator="notBetween">
      <formula>L20</formula>
      <formula>L21</formula>
    </cfRule>
  </conditionalFormatting>
  <conditionalFormatting sqref="H20 H27 H34 H41 H48 H55 H62 H69 H76 H83 H90 H97 H104 H111 H118 H125 H132 H139 H146 H153 H160 H167 H174 H181 H188 H195 H202 H209 H216 H223 H230 H237 H244 H251 H258 H265 H272 H279 H286">
    <cfRule type="expression" dxfId="11" priority="17">
      <formula>IF(ISBLANK(G20),TRUE,FALSE)</formula>
    </cfRule>
    <cfRule type="cellIs" dxfId="10" priority="18" operator="between">
      <formula>L20</formula>
      <formula>L21</formula>
    </cfRule>
    <cfRule type="cellIs" dxfId="9" priority="32" operator="notBetween">
      <formula>L20</formula>
      <formula>L21</formula>
    </cfRule>
  </conditionalFormatting>
  <conditionalFormatting sqref="H21 H28 H35 H42 H49 H56 H63 H70 H77 H84 H91 H98 H105 H112 H119 H126 H133 H140 H147 H154 H161 H168 H175 H182 H189 H196 H203 H210 H217 H224 H231 H238 H245 H252 H259 H266 H273 H280 H287">
    <cfRule type="expression" dxfId="8" priority="15">
      <formula>IF(ISBLANK(G21),TRUE,FALSE)</formula>
    </cfRule>
    <cfRule type="cellIs" dxfId="7" priority="16" operator="between">
      <formula>L20</formula>
      <formula>L21</formula>
    </cfRule>
    <cfRule type="cellIs" dxfId="6" priority="31" operator="notBetween">
      <formula>L20</formula>
      <formula>L21</formula>
    </cfRule>
  </conditionalFormatting>
  <conditionalFormatting sqref="H22 H29 H36 H43 H50 H57 H64 H71 H78 H85 H92 H99 H106 H113 H120 H127 H134 H141 H148 H155 H162 H169 H176 H183 H190 H197 H204 H211 H218 H225 H232 H239 H246 H253 H260 H267 H274 H281 H288">
    <cfRule type="expression" dxfId="5" priority="13">
      <formula>IF(ISBLANK(G22),TRUE,FALSE)</formula>
    </cfRule>
    <cfRule type="cellIs" dxfId="4" priority="14" operator="between">
      <formula>L20</formula>
      <formula>L21</formula>
    </cfRule>
    <cfRule type="cellIs" dxfId="3" priority="30" operator="notBetween">
      <formula>L20</formula>
      <formula>L21</formula>
    </cfRule>
  </conditionalFormatting>
  <conditionalFormatting sqref="H23 H30 H37 H44 H51 H58 H65 H72 H79 H86 H93 H100 H107 H114 H121 H128 H135 H142 H149 H156 H163 H170 H177 H184 H191 H198 H205 H212 H219 H226 H233 H240 H247 H254 H261 H268 H275 H282 H289">
    <cfRule type="expression" dxfId="2" priority="11">
      <formula>IF(ISBLANK(G23),TRUE,FALSE)</formula>
    </cfRule>
    <cfRule type="cellIs" dxfId="1" priority="12" operator="between">
      <formula>L20</formula>
      <formula>L21</formula>
    </cfRule>
    <cfRule type="cellIs" dxfId="0" priority="29" operator="notBetween">
      <formula>L20</formula>
      <formula>L21</formula>
    </cfRule>
  </conditionalFormatting>
  <dataValidations count="11">
    <dataValidation type="list" allowBlank="1" showInputMessage="1" showErrorMessage="1" error="Ungültige Rennnummer" sqref="B13:B16 B20:B23 B27:B30 B34:B37 B41:B44 B48:B51 B55:B58 B62:B65 B69:B72 B76:B79 B83:B86 B90:B93 B97:B100 B104:B107 B111:B114 B118:B121 B125:B128 B132:B135 B139:B142 B146:B149 B153:B156 B160:B163 B167:B170 B174:B177 B181:B184 B188:B191 B195:B198 B202:B205 B209:B212 B216:B219 B223:B226 B230:B233 B237:B240 B244:B247 B251:B254 B258:B261 B265:B268 B272:B275 B279:B282 B286:B289">
      <formula1>Rennnummern</formula1>
    </dataValidation>
    <dataValidation type="custom" allowBlank="1" showInputMessage="1" showErrorMessage="1" error="Ungültige Eingabe" sqref="F13 F286 F27 F34 F41 F48 F55 F62 F69 F76 F83 F90 F97 F104 F111 F118 F125 F132 F139 F146 F153 F160 F167 F174 F181 F188 F195 F202 F209 F216 F223 F230 F237 F244 F251 F258 F265 F272 F279">
      <formula1>$L15&lt;&gt;0</formula1>
    </dataValidation>
    <dataValidation type="custom" allowBlank="1" showInputMessage="1" showErrorMessage="1" error="Ungültige Eingabe" sqref="E13 E20 E27 E34 E41 E48 E55 E62 E69 E76 E83 E90 E97 E104 E111 E118 E125 E132 E139 E146 E153 E160 E167 E174 E181 E188 E195 E202 E209 E216 E223 E230 E237 E244 E251 E258 E265 E272 E279 E286 F20">
      <formula1>$L15&lt;&gt;0</formula1>
    </dataValidation>
    <dataValidation type="custom" allowBlank="1" showInputMessage="1" showErrorMessage="1" error="Ungültige Eingabe" sqref="E14:F14 E21:F21 E28:F28 E35:F35 E42:F42 E49:F49 E56:F56 E63:F63 E70:F70 E77:F77 E84:F84 E91:F91 E98:F98 E105:F105 E112:F112 E119:F119 E126:F126 E133:F133 E140:F140 E147:F147 E154:F154 E161:F161 E168:F168 E175:F175 E182:F182 E189:F189 E196:F196 E203:F203 E210:F210 E217:F217 E224:F224 E231:F231 E238:F238 E245:F245 E252:F252 E259:F259 E266:F266 E273:F273 E280:F280 E287:F287">
      <formula1>$L15&gt;1</formula1>
    </dataValidation>
    <dataValidation type="custom" allowBlank="1" showInputMessage="1" showErrorMessage="1" error="Ungültige Eingabe" sqref="E15:F15 E22:F22 E29:F29 E36:F36 E43:F43 E50:F50 E57:F57 E64:F64 E71:F71 E78:F78 E85:F85 E92:F92 E99:F99 E106:F106 E113:F113 E120:F120 E127:F127 E134:F134 E141:F141 E148:F148 E155:F155 E162:F162 E169:F169 E176:F176 E183:F183 E190:F190 E197:F197 E204:F204 E211:F211 E218:F218 E225:F225 E232:F232 E239:F239 E246:F246 E253:F253 E260:F260 E267:F267 E274:F274 E281:F281 E288:F288">
      <formula1>$L15&gt;2</formula1>
    </dataValidation>
    <dataValidation type="custom" allowBlank="1" showInputMessage="1" showErrorMessage="1" error="Ungültige Eingabe" sqref="E16:F16 E23:F23 E30:F30 E37:F37 E44:F44 E51:F51 E58:F58 E65:F65 E72:F72 E79:F79 E86:F86 E93:F93 E100:F100 E107:F107 E114:F114 E121:F121 E128:F128 E135:F135 E142:F142 E149:F149 E156:F156 E163:F163 E170:F170 E177:F177 E184:F184 E191:F191 E198:F198 E205:F205 E212:F212 E219:F219 E226:F226 E233:F233 E240:F240 E247:F247 E254:F254 E261:F261 E268:F268 E275:F275 E282:F282 E289:F289">
      <formula1>$L15&gt;2</formula1>
    </dataValidation>
    <dataValidation type="custom" allowBlank="1" showInputMessage="1" showErrorMessage="1" error="Ungültige Eingabe" sqref="G13:H13 G20:H20 G27:H27 G34:H34 G41:H41 G48:H48 G55:H55 G62:H62 G69:H69 G76:H76 G83:H83 G90:H90 G97:H97 G104:H104 G111:H111 G118:H118 G125:H125 G132:H132 G139:H139 G146:H146 G153:H153 G160:H160 G167:H167 G174:H174 G181:H181 G188:H188 G195:H195 G202:H202 G209:H209 G216:H216 G223:H223 G230:H230 G237:H237 G244:H244 G251:H251 G258:H258 G265:H265 G272:H272 G279:H279 G286:H286">
      <formula1>$L15&gt;4</formula1>
    </dataValidation>
    <dataValidation type="custom" allowBlank="1" showInputMessage="1" showErrorMessage="1" error="Ungültige Eingabe" sqref="G14:H14 G21:H21 G28:H28 G35:H35 G42:H42 G49:H49 G56:H56 G63:H63 G70:H70 G77:H77 G84:H84 G91:H91 G98:H98 G105:H105 G112:H112 G119:H119 G126:H126 G133:H133 G140:H140 G147:H147 G154:H154 G161:H161 G168:H168 G175:H175 G182:H182 G189:H189 G196:H196 G203:H203 G210:H210 G217:H217 G224:H224 G231:H231 G238:H238 G245:H245 G252:H252 G259:H259 G266:H266 G273:H273 G280:H280 G287:H287">
      <formula1>$L15&gt;4</formula1>
    </dataValidation>
    <dataValidation type="custom" allowBlank="1" showInputMessage="1" showErrorMessage="1" error="Ungültige Eingabe" sqref="G15:H15 G22:H22 G29:H29 G36:H36 G43:H43 G50:H50 G57:H57 G64:H64 G71:H71 G78:H78 G85:H85 G92:H92 G99:H99 G106:H106 G113:H113 G120:H120 G127:H127 G134:H134 G141:H141 G148:H148 G155:H155 G162:H162 G169:H169 G176:H176 G183:H183 G190:H190 G197:H197 G204:H204 G211:H211 G218:H218 G225:H225 G232:H232 G239:H239 G246:H246 G253:H253 G260:H260 G267:H267 G274:H274 G281:H281 G288:H288">
      <formula1>$L15&gt;4</formula1>
    </dataValidation>
    <dataValidation type="custom" allowBlank="1" showInputMessage="1" showErrorMessage="1" error="Ungültige Eingabe" sqref="G16:H16 G23:H23 G30:H30 G37:H37 G44:H44 G51:H51 G58:H58 G65:H65 G72:H72 G79:H79 G86:H86 G93:H93 G100:H100 G107:H107 G114:H114 G121:H121 G128:H128 G135:H135 G142:H142 G149:H149 G156:H156 G163:H163 G170:H170 G177:H177 G184:H184 G191:H191 G198:H198 G205:H205 G212:H212 G219:H219 G226:H226 G233:H233 G240:H240 G247:H247 G254:H254 G261:H261 G268:H268 G275:H275 G282:H282 G289:H289">
      <formula1>$L15&gt;4</formula1>
    </dataValidation>
    <dataValidation type="custom" allowBlank="1" showInputMessage="1" showErrorMessage="1" error="Ungültige Eingabe" sqref="I13:J16 I20:J23 I27:J30 I34:J37 I41:J44 I48:J51 I55:J58 I62:J65 I69:J72 I76:J79 I83:J86 I90:J93 I97:J100 I104:J107 I111:J114 I118:J121 I125:J128 I132:J135 I139:J142 I146:J149 I153:J156 I160:J163 I167:J170 I174:J177 I181:J184 I188:J191 I195:J198 I202:J205 I209:J212 I216:J219 I223:J226 I230:J233 I237:J240 I244:J247 I251:J254 I258:J261 I265:J268 I272:J275 I279:J282 I286:J289">
      <formula1>$L16=1</formula1>
    </dataValidation>
  </dataValidations>
  <pageMargins left="0.19685039370078741" right="0.19685039370078741" top="0.19685039370078741" bottom="0.19685039370078741" header="0.11811023622047245" footer="0.11811023622047245"/>
  <pageSetup paperSize="9" scale="86" fitToHeight="0" orientation="landscape" r:id="rId2"/>
  <headerFooter>
    <oddFooter>&amp;L&amp;P von &amp;N&amp;RStand: &amp;D</oddFooter>
  </headerFooter>
  <rowBreaks count="7" manualBreakCount="7">
    <brk id="45" max="16383" man="1"/>
    <brk id="80" min="1" max="9" man="1"/>
    <brk id="115" min="1" max="9" man="1"/>
    <brk id="150" min="1" max="9" man="1"/>
    <brk id="185" min="1" max="9" man="1"/>
    <brk id="220" min="1" max="9" man="1"/>
    <brk id="255" min="1"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O73"/>
  <sheetViews>
    <sheetView workbookViewId="0">
      <selection activeCell="K4" sqref="K4"/>
    </sheetView>
  </sheetViews>
  <sheetFormatPr baseColWidth="10" defaultColWidth="0" defaultRowHeight="15" zeroHeight="1" x14ac:dyDescent="0.25"/>
  <cols>
    <col min="1" max="1" width="5.7109375" style="10" customWidth="1"/>
    <col min="2" max="2" width="8.7109375" customWidth="1"/>
    <col min="3" max="3" width="20.7109375" customWidth="1"/>
    <col min="4" max="4" width="8.7109375" customWidth="1"/>
    <col min="5" max="5" width="8.7109375" style="10" customWidth="1"/>
    <col min="6" max="6" width="5.7109375" style="10" customWidth="1"/>
    <col min="7" max="7" width="8.7109375" customWidth="1"/>
    <col min="8" max="8" width="20.7109375" customWidth="1"/>
    <col min="9" max="11" width="8.7109375" customWidth="1"/>
    <col min="12" max="12" width="8.7109375" hidden="1" customWidth="1"/>
    <col min="13" max="13" width="20.7109375" hidden="1" customWidth="1"/>
    <col min="14" max="15" width="8.7109375" hidden="1" customWidth="1"/>
    <col min="16" max="16384" width="11.42578125" hidden="1"/>
  </cols>
  <sheetData>
    <row r="1" spans="1:15" ht="46.5" customHeight="1" x14ac:dyDescent="0.25">
      <c r="A1" s="45"/>
      <c r="B1" s="58"/>
      <c r="C1" s="58"/>
      <c r="D1" s="58"/>
      <c r="E1" s="58"/>
      <c r="F1" s="58"/>
      <c r="G1" s="58"/>
      <c r="H1" s="58"/>
      <c r="I1" s="58"/>
      <c r="J1" s="58"/>
      <c r="K1" s="45"/>
    </row>
    <row r="2" spans="1:15" ht="16.5" customHeight="1" x14ac:dyDescent="0.25">
      <c r="A2" s="45"/>
      <c r="B2" s="58"/>
      <c r="C2" s="59" t="str">
        <f>Rennübersicht!B1</f>
        <v>Herbstsprintregatta am 23.09.2017</v>
      </c>
      <c r="D2" s="58"/>
      <c r="E2" s="58"/>
      <c r="F2" s="58"/>
      <c r="G2" s="58"/>
      <c r="H2" s="58"/>
      <c r="I2" s="58"/>
      <c r="J2" s="58"/>
      <c r="K2" s="45"/>
    </row>
    <row r="3" spans="1:15" s="10" customFormat="1" ht="8.25" customHeight="1" thickBot="1" x14ac:dyDescent="0.3">
      <c r="A3" s="45"/>
      <c r="B3" s="45"/>
      <c r="C3" s="45"/>
      <c r="D3" s="45"/>
      <c r="E3" s="45"/>
      <c r="F3" s="45"/>
      <c r="G3" s="45"/>
      <c r="H3" s="45"/>
      <c r="I3" s="45"/>
      <c r="J3" s="45"/>
      <c r="K3" s="45"/>
      <c r="L3"/>
      <c r="M3"/>
      <c r="N3"/>
      <c r="O3"/>
    </row>
    <row r="4" spans="1:15" x14ac:dyDescent="0.25">
      <c r="A4" s="45"/>
      <c r="B4" s="119" t="s">
        <v>105</v>
      </c>
      <c r="C4" s="125" t="str">
        <f>IF(Meldung!B5=0,"",Meldung!B5)</f>
        <v/>
      </c>
      <c r="D4" s="126"/>
      <c r="E4" s="127"/>
      <c r="F4" s="45"/>
      <c r="G4" s="116" t="s">
        <v>22</v>
      </c>
      <c r="H4" s="125" t="str">
        <f>IF(Meldung!$B$8=0,"",Meldung!$B$8)</f>
        <v/>
      </c>
      <c r="I4" s="126"/>
      <c r="J4" s="127"/>
      <c r="K4" s="45"/>
    </row>
    <row r="5" spans="1:15" x14ac:dyDescent="0.25">
      <c r="A5" s="45"/>
      <c r="B5" s="120"/>
      <c r="C5" s="112" t="str">
        <f>IF(Meldung!E5=0,"",Meldung!E5)</f>
        <v/>
      </c>
      <c r="D5" s="113"/>
      <c r="E5" s="114"/>
      <c r="F5" s="45"/>
      <c r="G5" s="117"/>
      <c r="H5" s="112" t="str">
        <f>IF(Meldung!$E$8=0,"",Meldung!$E$8)</f>
        <v/>
      </c>
      <c r="I5" s="113"/>
      <c r="J5" s="114"/>
      <c r="K5" s="45"/>
    </row>
    <row r="6" spans="1:15" ht="15.75" thickBot="1" x14ac:dyDescent="0.3">
      <c r="A6" s="45"/>
      <c r="B6" s="121"/>
      <c r="C6" s="122" t="str">
        <f>Meldung!H5&amp;" "&amp;Meldung!D5</f>
        <v xml:space="preserve"> </v>
      </c>
      <c r="D6" s="123"/>
      <c r="E6" s="124"/>
      <c r="F6" s="45"/>
      <c r="G6" s="117"/>
      <c r="H6" s="112" t="str">
        <f>Meldung!$H$8&amp;" "&amp;Meldung!$D$8</f>
        <v xml:space="preserve"> </v>
      </c>
      <c r="I6" s="113"/>
      <c r="J6" s="114"/>
      <c r="K6" s="45"/>
    </row>
    <row r="7" spans="1:15" x14ac:dyDescent="0.25">
      <c r="A7" s="45"/>
      <c r="B7" s="61"/>
      <c r="C7" s="62"/>
      <c r="D7" s="62"/>
      <c r="E7" s="61"/>
      <c r="F7" s="62"/>
      <c r="G7" s="117"/>
      <c r="H7" s="112" t="str">
        <f>IF(Meldung!$I$5=0,"",Meldung!$I$5)</f>
        <v/>
      </c>
      <c r="I7" s="113"/>
      <c r="J7" s="114"/>
      <c r="K7" s="45"/>
    </row>
    <row r="8" spans="1:15" ht="15.75" thickBot="1" x14ac:dyDescent="0.3">
      <c r="A8" s="45"/>
      <c r="B8" s="61"/>
      <c r="C8" s="62"/>
      <c r="D8" s="62"/>
      <c r="E8" s="61"/>
      <c r="F8" s="62"/>
      <c r="G8" s="118"/>
      <c r="H8" s="122" t="str">
        <f>IF(Meldung!$I$8=0,"",Meldung!$I$8)</f>
        <v/>
      </c>
      <c r="I8" s="123"/>
      <c r="J8" s="124"/>
      <c r="K8" s="45"/>
    </row>
    <row r="9" spans="1:15" s="45" customFormat="1" ht="9" customHeight="1" x14ac:dyDescent="0.25"/>
    <row r="10" spans="1:15" ht="28.5" customHeight="1" x14ac:dyDescent="0.25">
      <c r="A10" s="45"/>
      <c r="B10" s="115" t="s">
        <v>7</v>
      </c>
      <c r="C10" s="115"/>
      <c r="D10" s="115"/>
      <c r="E10" s="115"/>
      <c r="F10" s="115"/>
      <c r="G10" s="115"/>
      <c r="H10" s="115"/>
      <c r="I10" s="115"/>
      <c r="J10" s="115"/>
      <c r="K10" s="45"/>
    </row>
    <row r="11" spans="1:15" s="45" customFormat="1" ht="7.5" customHeight="1" thickBot="1" x14ac:dyDescent="0.3">
      <c r="B11" s="60"/>
      <c r="C11" s="60"/>
      <c r="D11" s="60"/>
    </row>
    <row r="12" spans="1:15" ht="30.75" thickBot="1" x14ac:dyDescent="0.3">
      <c r="A12" s="45"/>
      <c r="B12" s="1" t="s">
        <v>5</v>
      </c>
      <c r="C12" s="2" t="s">
        <v>0</v>
      </c>
      <c r="D12" s="1" t="s">
        <v>6</v>
      </c>
      <c r="E12" s="1" t="s">
        <v>103</v>
      </c>
      <c r="F12" s="45"/>
      <c r="G12" s="1" t="s">
        <v>5</v>
      </c>
      <c r="H12" s="2" t="s">
        <v>0</v>
      </c>
      <c r="I12" s="1" t="s">
        <v>6</v>
      </c>
      <c r="J12" s="1" t="s">
        <v>103</v>
      </c>
      <c r="K12" s="45"/>
    </row>
    <row r="13" spans="1:15" x14ac:dyDescent="0.25">
      <c r="A13" s="45"/>
      <c r="B13" s="13">
        <v>1</v>
      </c>
      <c r="C13" s="5" t="str">
        <f>VLOOKUP(B13,Rennübersicht!$B$4:$K$61,3,FALSE)</f>
        <v>JF 4x+ A</v>
      </c>
      <c r="D13" s="3">
        <f>COUNTIF(Meldung!$B$11:$B$290,B13)</f>
        <v>0</v>
      </c>
      <c r="E13" s="51">
        <f>VLOOKUP(B13,Rennübersicht!$B$4:$K$61,8,FALSE)*D13</f>
        <v>0</v>
      </c>
      <c r="F13" s="45"/>
      <c r="G13" s="13">
        <v>25</v>
      </c>
      <c r="H13" s="6" t="str">
        <f>VLOOKUP(G13,Rennübersicht!$B$4:$K$61,3,FALSE)</f>
        <v>JM Gig 4x+ A</v>
      </c>
      <c r="I13" s="4">
        <f>COUNTIF(Meldung!$B$11:$B$290,G13)</f>
        <v>0</v>
      </c>
      <c r="J13" s="52">
        <f>VLOOKUP(G13,Rennübersicht!$B$4:$K$61,8,FALSE)*I13</f>
        <v>0</v>
      </c>
      <c r="K13" s="45"/>
    </row>
    <row r="14" spans="1:15" x14ac:dyDescent="0.25">
      <c r="A14" s="45"/>
      <c r="B14" s="13">
        <v>2</v>
      </c>
      <c r="C14" s="6" t="str">
        <f>VLOOKUP(B14,Rennübersicht!$B$4:$K$61,3,FALSE)</f>
        <v>Ju 1x, 05 u. jü.</v>
      </c>
      <c r="D14" s="4">
        <f>COUNTIF(Meldung!$B$11:$B$290,B14)</f>
        <v>0</v>
      </c>
      <c r="E14" s="52">
        <f>VLOOKUP(B14,Rennübersicht!$B$4:$K$61,8,FALSE)*D14</f>
        <v>0</v>
      </c>
      <c r="F14" s="45"/>
      <c r="G14" s="13">
        <v>26</v>
      </c>
      <c r="H14" s="6" t="str">
        <f>VLOOKUP(G14,Rennübersicht!$B$4:$K$61,3,FALSE)</f>
        <v>JF 2x A</v>
      </c>
      <c r="I14" s="4">
        <f>COUNTIF(Meldung!$B$11:$B$290,G14)</f>
        <v>0</v>
      </c>
      <c r="J14" s="52">
        <f>VLOOKUP(G14,Rennübersicht!$B$4:$K$61,8,FALSE)*I14</f>
        <v>0</v>
      </c>
      <c r="K14" s="45"/>
    </row>
    <row r="15" spans="1:15" x14ac:dyDescent="0.25">
      <c r="A15" s="45"/>
      <c r="B15" s="13">
        <v>3</v>
      </c>
      <c r="C15" s="6" t="str">
        <f>VLOOKUP(B15,Rennübersicht!$B$4:$K$61,3,FALSE)</f>
        <v>Ju 1x, 04 u. jü.</v>
      </c>
      <c r="D15" s="4">
        <f>COUNTIF(Meldung!$B$11:$B$290,B15)</f>
        <v>0</v>
      </c>
      <c r="E15" s="52">
        <f>VLOOKUP(B15,Rennübersicht!$B$4:$K$61,8,FALSE)*D15</f>
        <v>0</v>
      </c>
      <c r="F15" s="45"/>
      <c r="G15" s="13" t="s">
        <v>57</v>
      </c>
      <c r="H15" s="6" t="str">
        <f>VLOOKUP(G15,Rennübersicht!$B$4:$K$61,3,FALSE)</f>
        <v>SM Gig 2x+</v>
      </c>
      <c r="I15" s="4">
        <f>COUNTIF(Meldung!$B$11:$B$290,G15)</f>
        <v>0</v>
      </c>
      <c r="J15" s="52">
        <f>VLOOKUP(G15,Rennübersicht!$B$4:$K$61,8,FALSE)*I15</f>
        <v>0</v>
      </c>
      <c r="K15" s="45"/>
    </row>
    <row r="16" spans="1:15" x14ac:dyDescent="0.25">
      <c r="A16" s="45"/>
      <c r="B16" s="13">
        <v>4</v>
      </c>
      <c r="C16" s="6" t="str">
        <f>VLOOKUP(B16,Rennübersicht!$B$4:$K$61,3,FALSE)</f>
        <v>JM 2x A</v>
      </c>
      <c r="D16" s="4">
        <f>COUNTIF(Meldung!$B$11:$B$290,B16)</f>
        <v>0</v>
      </c>
      <c r="E16" s="52">
        <f>VLOOKUP(B16,Rennübersicht!$B$4:$K$61,8,FALSE)*D16</f>
        <v>0</v>
      </c>
      <c r="F16" s="45"/>
      <c r="G16" s="13">
        <v>28</v>
      </c>
      <c r="H16" s="6" t="str">
        <f>VLOOKUP(G16,Rennübersicht!$B$4:$K$61,3,FALSE)</f>
        <v>JM 4+ B</v>
      </c>
      <c r="I16" s="4">
        <f>COUNTIF(Meldung!$B$11:$B$290,G16)</f>
        <v>0</v>
      </c>
      <c r="J16" s="52">
        <f>VLOOKUP(G16,Rennübersicht!$B$4:$K$61,8,FALSE)*I16</f>
        <v>0</v>
      </c>
      <c r="K16" s="45"/>
    </row>
    <row r="17" spans="1:11" x14ac:dyDescent="0.25">
      <c r="A17" s="45"/>
      <c r="B17" s="13">
        <v>5</v>
      </c>
      <c r="C17" s="6" t="str">
        <f>VLOOKUP(B17,Rennübersicht!$B$4:$K$61,3,FALSE)</f>
        <v>Mä 1x, 05 u. jü</v>
      </c>
      <c r="D17" s="4">
        <f>COUNTIF(Meldung!$B$11:$B$290,B17)</f>
        <v>0</v>
      </c>
      <c r="E17" s="52">
        <f>VLOOKUP(B17,Rennübersicht!$B$4:$K$61,8,FALSE)*D17</f>
        <v>0</v>
      </c>
      <c r="F17" s="45"/>
      <c r="G17" s="13">
        <v>29</v>
      </c>
      <c r="H17" s="6" t="str">
        <f>VLOOKUP(G17,Rennübersicht!$B$4:$K$61,3,FALSE)</f>
        <v>JM Gig 4x+ B</v>
      </c>
      <c r="I17" s="4">
        <f>COUNTIF(Meldung!$B$11:$B$290,G17)</f>
        <v>0</v>
      </c>
      <c r="J17" s="52">
        <f>VLOOKUP(G17,Rennübersicht!$B$4:$K$61,8,FALSE)*I17</f>
        <v>0</v>
      </c>
      <c r="K17" s="45"/>
    </row>
    <row r="18" spans="1:11" x14ac:dyDescent="0.25">
      <c r="A18" s="45"/>
      <c r="B18" s="13">
        <v>6</v>
      </c>
      <c r="C18" s="6" t="str">
        <f>VLOOKUP(B18,Rennübersicht!$B$4:$K$61,3,FALSE)</f>
        <v>Mä 1x, 04 u. jü</v>
      </c>
      <c r="D18" s="4">
        <f>COUNTIF(Meldung!$B$11:$B$290,B18)</f>
        <v>0</v>
      </c>
      <c r="E18" s="52">
        <f>VLOOKUP(B18,Rennübersicht!$B$4:$K$61,8,FALSE)*D18</f>
        <v>0</v>
      </c>
      <c r="F18" s="45"/>
      <c r="G18" s="13">
        <v>30</v>
      </c>
      <c r="H18" s="6" t="str">
        <f>VLOOKUP(G18,Rennübersicht!$B$4:$K$61,3,FALSE)</f>
        <v>Ju 4x+ 03 u. jü.</v>
      </c>
      <c r="I18" s="4">
        <f>COUNTIF(Meldung!$B$11:$B$290,G18)</f>
        <v>0</v>
      </c>
      <c r="J18" s="52">
        <f>VLOOKUP(G18,Rennübersicht!$B$4:$K$61,8,FALSE)*I18</f>
        <v>0</v>
      </c>
      <c r="K18" s="45"/>
    </row>
    <row r="19" spans="1:11" x14ac:dyDescent="0.25">
      <c r="A19" s="45"/>
      <c r="B19" s="13" t="s">
        <v>31</v>
      </c>
      <c r="C19" s="6" t="str">
        <f>VLOOKUP(B19,Rennübersicht!$B$4:$K$61,3,FALSE)</f>
        <v>SF 2x</v>
      </c>
      <c r="D19" s="4">
        <f>COUNTIF(Meldung!$B$11:$B$290,B19)</f>
        <v>0</v>
      </c>
      <c r="E19" s="52">
        <f>VLOOKUP(B19,Rennübersicht!$B$4:$K$61,8,FALSE)*D19</f>
        <v>0</v>
      </c>
      <c r="F19" s="45"/>
      <c r="G19" s="13">
        <v>31</v>
      </c>
      <c r="H19" s="6" t="str">
        <f>VLOOKUP(G19,Rennübersicht!$B$4:$K$61,3,FALSE)</f>
        <v>Mä 2x 05 u. jü.</v>
      </c>
      <c r="I19" s="4">
        <f>COUNTIF(Meldung!$B$11:$B$290,G19)</f>
        <v>0</v>
      </c>
      <c r="J19" s="52">
        <f>VLOOKUP(G19,Rennübersicht!$B$4:$K$61,8,FALSE)*I19</f>
        <v>0</v>
      </c>
      <c r="K19" s="45"/>
    </row>
    <row r="20" spans="1:11" x14ac:dyDescent="0.25">
      <c r="A20" s="45"/>
      <c r="B20" s="13" t="s">
        <v>33</v>
      </c>
      <c r="C20" s="6" t="str">
        <f>VLOOKUP(B20,Rennübersicht!$B$4:$K$61,3,FALSE)</f>
        <v>Ju Gig 4x+, 04</v>
      </c>
      <c r="D20" s="4">
        <f>COUNTIF(Meldung!$B$11:$B$290,B20)</f>
        <v>0</v>
      </c>
      <c r="E20" s="52">
        <f>VLOOKUP(B20,Rennübersicht!$B$4:$K$61,8,FALSE)*D20</f>
        <v>0</v>
      </c>
      <c r="F20" s="45"/>
      <c r="G20" s="13">
        <v>32</v>
      </c>
      <c r="H20" s="6" t="str">
        <f>VLOOKUP(G20,Rennübersicht!$B$4:$K$61,3,FALSE)</f>
        <v>JM 1x A</v>
      </c>
      <c r="I20" s="4">
        <f>COUNTIF(Meldung!$B$11:$B$290,G20)</f>
        <v>0</v>
      </c>
      <c r="J20" s="52">
        <f>VLOOKUP(G20,Rennübersicht!$B$4:$K$61,8,FALSE)*I20</f>
        <v>0</v>
      </c>
      <c r="K20" s="45"/>
    </row>
    <row r="21" spans="1:11" x14ac:dyDescent="0.25">
      <c r="A21" s="45"/>
      <c r="B21" s="13" t="s">
        <v>35</v>
      </c>
      <c r="C21" s="6" t="str">
        <f>VLOOKUP(B21,Rennübersicht!$B$4:$K$61,3,FALSE)</f>
        <v>Ju Gig 4x+, 05 II</v>
      </c>
      <c r="D21" s="4">
        <f>COUNTIF(Meldung!$B$11:$B$290,B21)</f>
        <v>0</v>
      </c>
      <c r="E21" s="52">
        <f>VLOOKUP(B21,Rennübersicht!$B$4:$K$61,8,FALSE)*D21</f>
        <v>0</v>
      </c>
      <c r="F21" s="45"/>
      <c r="G21" s="13" t="s">
        <v>59</v>
      </c>
      <c r="H21" s="6" t="str">
        <f>VLOOKUP(G21,Rennübersicht!$B$4:$K$61,3,FALSE)</f>
        <v>SM/F Gig 4x+</v>
      </c>
      <c r="I21" s="4">
        <f>COUNTIF(Meldung!$B$11:$B$290,G21)</f>
        <v>0</v>
      </c>
      <c r="J21" s="52">
        <f>VLOOKUP(G21,Rennübersicht!$B$4:$K$61,8,FALSE)*I21</f>
        <v>0</v>
      </c>
      <c r="K21" s="45"/>
    </row>
    <row r="22" spans="1:11" x14ac:dyDescent="0.25">
      <c r="A22" s="45"/>
      <c r="B22" s="13" t="s">
        <v>37</v>
      </c>
      <c r="C22" s="6" t="str">
        <f>VLOOKUP(B22,Rennübersicht!$B$4:$K$61,3,FALSE)</f>
        <v>SM 2x</v>
      </c>
      <c r="D22" s="4">
        <f>COUNTIF(Meldung!$B$11:$B$290,B22)</f>
        <v>0</v>
      </c>
      <c r="E22" s="52">
        <f>VLOOKUP(B22,Rennübersicht!$B$4:$K$61,8,FALSE)*D22</f>
        <v>0</v>
      </c>
      <c r="F22" s="45"/>
      <c r="G22" s="13">
        <v>34</v>
      </c>
      <c r="H22" s="6" t="str">
        <f>VLOOKUP(G22,Rennübersicht!$B$4:$K$61,3,FALSE)</f>
        <v>JM 1x A</v>
      </c>
      <c r="I22" s="4">
        <f>COUNTIF(Meldung!$B$11:$B$290,G22)</f>
        <v>0</v>
      </c>
      <c r="J22" s="52">
        <f>VLOOKUP(G22,Rennübersicht!$B$4:$K$61,8,FALSE)*I22</f>
        <v>0</v>
      </c>
      <c r="K22" s="45"/>
    </row>
    <row r="23" spans="1:11" x14ac:dyDescent="0.25">
      <c r="A23" s="45"/>
      <c r="B23" s="13">
        <v>10</v>
      </c>
      <c r="C23" s="6" t="str">
        <f>VLOOKUP(B23,Rennübersicht!$B$4:$K$61,3,FALSE)</f>
        <v>JF Gig 4x+ A</v>
      </c>
      <c r="D23" s="4">
        <f>COUNTIF(Meldung!$B$11:$B$290,B23)</f>
        <v>0</v>
      </c>
      <c r="E23" s="52">
        <f>VLOOKUP(B23,Rennübersicht!$B$4:$K$61,8,FALSE)*D23</f>
        <v>0</v>
      </c>
      <c r="F23" s="45"/>
      <c r="G23" s="13">
        <v>35</v>
      </c>
      <c r="H23" s="6" t="str">
        <f>VLOOKUP(G23,Rennübersicht!$B$4:$K$61,3,FALSE)</f>
        <v>JM 4x+ B</v>
      </c>
      <c r="I23" s="4">
        <f>COUNTIF(Meldung!$B$11:$B$290,G23)</f>
        <v>0</v>
      </c>
      <c r="J23" s="52">
        <f>VLOOKUP(G23,Rennübersicht!$B$4:$K$61,8,FALSE)*I23</f>
        <v>0</v>
      </c>
      <c r="K23" s="45"/>
    </row>
    <row r="24" spans="1:11" x14ac:dyDescent="0.25">
      <c r="A24" s="45"/>
      <c r="B24" s="13">
        <v>11</v>
      </c>
      <c r="C24" s="6" t="str">
        <f>VLOOKUP(B24,Rennübersicht!$B$4:$K$61,3,FALSE)</f>
        <v>JM 2x B</v>
      </c>
      <c r="D24" s="4">
        <f>COUNTIF(Meldung!$B$11:$B$290,B24)</f>
        <v>0</v>
      </c>
      <c r="E24" s="52">
        <f>VLOOKUP(B24,Rennübersicht!$B$4:$K$61,8,FALSE)*D24</f>
        <v>0</v>
      </c>
      <c r="F24" s="45"/>
      <c r="G24" s="13">
        <v>36</v>
      </c>
      <c r="H24" s="6" t="str">
        <f>VLOOKUP(G24,Rennübersicht!$B$4:$K$61,3,FALSE)</f>
        <v>JF Gig 4x+ B</v>
      </c>
      <c r="I24" s="4">
        <f>COUNTIF(Meldung!$B$11:$B$290,G24)</f>
        <v>0</v>
      </c>
      <c r="J24" s="52">
        <f>VLOOKUP(G24,Rennübersicht!$B$4:$K$61,8,FALSE)*I24</f>
        <v>0</v>
      </c>
      <c r="K24" s="45"/>
    </row>
    <row r="25" spans="1:11" x14ac:dyDescent="0.25">
      <c r="A25" s="45"/>
      <c r="B25" s="13">
        <v>12</v>
      </c>
      <c r="C25" s="6" t="str">
        <f>VLOOKUP(B25,Rennübersicht!$B$4:$K$61,3,FALSE)</f>
        <v>JF 4x+ B</v>
      </c>
      <c r="D25" s="4">
        <f>COUNTIF(Meldung!$B$11:$B$290,B25)</f>
        <v>0</v>
      </c>
      <c r="E25" s="52">
        <f>VLOOKUP(B25,Rennübersicht!$B$4:$K$61,8,FALSE)*D25</f>
        <v>0</v>
      </c>
      <c r="F25" s="45"/>
      <c r="G25" s="13">
        <v>37</v>
      </c>
      <c r="H25" s="53" t="str">
        <f>VLOOKUP(G25,Rennübersicht!$B$4:$K$61,3,FALSE)</f>
        <v>Mä 4x+ 03 u. jü.</v>
      </c>
      <c r="I25" s="54">
        <f>COUNTIF(Meldung!$B$11:$B$290,G25)</f>
        <v>0</v>
      </c>
      <c r="J25" s="55">
        <f>VLOOKUP(G25,Rennübersicht!$B$4:$K$61,8,FALSE)*I25</f>
        <v>0</v>
      </c>
      <c r="K25" s="45"/>
    </row>
    <row r="26" spans="1:11" x14ac:dyDescent="0.25">
      <c r="A26" s="45"/>
      <c r="B26" s="13" t="s">
        <v>42</v>
      </c>
      <c r="C26" s="6" t="str">
        <f>VLOOKUP(B26,Rennübersicht!$B$4:$K$61,3,FALSE)</f>
        <v>Mä 1x 03 II</v>
      </c>
      <c r="D26" s="4">
        <f>COUNTIF(Meldung!$B$11:$B$290,B26)</f>
        <v>0</v>
      </c>
      <c r="E26" s="52">
        <f>VLOOKUP(B26,Rennübersicht!$B$4:$K$61,8,FALSE)*D26</f>
        <v>0</v>
      </c>
      <c r="F26" s="45"/>
      <c r="G26" s="13">
        <v>38</v>
      </c>
      <c r="H26" s="6" t="str">
        <f>VLOOKUP(G26,Rennübersicht!$B$4:$K$61,3,FALSE)</f>
        <v>Ju 2x 03 u. jü.</v>
      </c>
      <c r="I26" s="4">
        <f>COUNTIF(Meldung!$B$11:$B$290,G26)</f>
        <v>0</v>
      </c>
      <c r="J26" s="52">
        <f>VLOOKUP(G26,Rennübersicht!$B$4:$K$61,8,FALSE)*I26</f>
        <v>0</v>
      </c>
      <c r="K26" s="45"/>
    </row>
    <row r="27" spans="1:11" x14ac:dyDescent="0.25">
      <c r="A27" s="45"/>
      <c r="B27" s="13" t="s">
        <v>44</v>
      </c>
      <c r="C27" s="6" t="str">
        <f>VLOOKUP(B27,Rennübersicht!$B$4:$K$61,3,FALSE)</f>
        <v>Mä 1x 03 I</v>
      </c>
      <c r="D27" s="4">
        <f>COUNTIF(Meldung!$B$11:$B$290,B27)</f>
        <v>0</v>
      </c>
      <c r="E27" s="52">
        <f>VLOOKUP(B27,Rennübersicht!$B$4:$K$61,8,FALSE)*D27</f>
        <v>0</v>
      </c>
      <c r="F27" s="45"/>
      <c r="G27" s="13">
        <v>39</v>
      </c>
      <c r="H27" s="6" t="str">
        <f>VLOOKUP(G27,Rennübersicht!$B$4:$K$61,3,FALSE)</f>
        <v>Ju Gig 4x+ 05 u. jü.</v>
      </c>
      <c r="I27" s="4">
        <f>COUNTIF(Meldung!$B$11:$B$290,G27)</f>
        <v>0</v>
      </c>
      <c r="J27" s="52">
        <f>VLOOKUP(G27,Rennübersicht!$B$4:$K$61,8,FALSE)*I27</f>
        <v>0</v>
      </c>
      <c r="K27" s="45"/>
    </row>
    <row r="28" spans="1:11" x14ac:dyDescent="0.25">
      <c r="A28" s="45"/>
      <c r="B28" s="13" t="s">
        <v>46</v>
      </c>
      <c r="C28" s="6" t="str">
        <f>VLOOKUP(B28,Rennübersicht!$B$4:$K$61,3,FALSE)</f>
        <v>Ju 1x 03 II</v>
      </c>
      <c r="D28" s="4">
        <f>COUNTIF(Meldung!$B$11:$B$290,B28)</f>
        <v>0</v>
      </c>
      <c r="E28" s="52">
        <f>VLOOKUP(B28,Rennübersicht!$B$4:$K$61,8,FALSE)*D28</f>
        <v>0</v>
      </c>
      <c r="F28" s="45"/>
      <c r="G28" s="13">
        <v>40</v>
      </c>
      <c r="H28" s="6" t="str">
        <f>VLOOKUP(G28,Rennübersicht!$B$4:$K$61,3,FALSE)</f>
        <v>Mä Gig 4x+ 05 u. jü.</v>
      </c>
      <c r="I28" s="4">
        <f>COUNTIF(Meldung!$B$11:$B$290,G28)</f>
        <v>0</v>
      </c>
      <c r="J28" s="52">
        <f>VLOOKUP(G28,Rennübersicht!$B$4:$K$61,8,FALSE)*I28</f>
        <v>0</v>
      </c>
      <c r="K28" s="45"/>
    </row>
    <row r="29" spans="1:11" x14ac:dyDescent="0.25">
      <c r="A29" s="45"/>
      <c r="B29" s="13" t="s">
        <v>47</v>
      </c>
      <c r="C29" s="6" t="str">
        <f>VLOOKUP(B29,Rennübersicht!$B$4:$K$61,3,FALSE)</f>
        <v>Ju 1x 03 I</v>
      </c>
      <c r="D29" s="4">
        <f>COUNTIF(Meldung!$B$11:$B$290,B29)</f>
        <v>0</v>
      </c>
      <c r="E29" s="52">
        <f>VLOOKUP(B29,Rennübersicht!$B$4:$K$61,8,FALSE)*D29</f>
        <v>0</v>
      </c>
      <c r="F29" s="45"/>
      <c r="G29" s="13">
        <v>41</v>
      </c>
      <c r="H29" s="6" t="str">
        <f>VLOOKUP(G29,Rennübersicht!$B$4:$K$61,3,FALSE)</f>
        <v>JF 2x B</v>
      </c>
      <c r="I29" s="4">
        <f>COUNTIF(Meldung!$B$11:$B$290,G29)</f>
        <v>0</v>
      </c>
      <c r="J29" s="52">
        <f>VLOOKUP(G29,Rennübersicht!$B$4:$K$61,8,FALSE)*I29</f>
        <v>0</v>
      </c>
      <c r="K29" s="45"/>
    </row>
    <row r="30" spans="1:11" x14ac:dyDescent="0.25">
      <c r="A30" s="45"/>
      <c r="B30" s="13">
        <v>15</v>
      </c>
      <c r="C30" s="6" t="str">
        <f>VLOOKUP(B30,Rennübersicht!$B$4:$K$61,3,FALSE)</f>
        <v>Mä Gig 4x+ 03 u. jü.</v>
      </c>
      <c r="D30" s="4">
        <f>COUNTIF(Meldung!$B$11:$B$290,B30)</f>
        <v>0</v>
      </c>
      <c r="E30" s="52">
        <f>VLOOKUP(B30,Rennübersicht!$B$4:$K$61,8,FALSE)*D30</f>
        <v>0</v>
      </c>
      <c r="F30" s="45"/>
      <c r="G30" s="13">
        <v>42</v>
      </c>
      <c r="H30" s="6" t="str">
        <f>VLOOKUP(G30,Rennübersicht!$B$4:$K$61,3,FALSE)</f>
        <v>Ju Gig 4x+ 03 u. jü.</v>
      </c>
      <c r="I30" s="4">
        <f>COUNTIF(Meldung!$B$11:$B$290,G30)</f>
        <v>0</v>
      </c>
      <c r="J30" s="52">
        <f>VLOOKUP(G30,Rennübersicht!$B$4:$K$61,8,FALSE)*I30</f>
        <v>0</v>
      </c>
      <c r="K30" s="45"/>
    </row>
    <row r="31" spans="1:11" x14ac:dyDescent="0.25">
      <c r="A31" s="45"/>
      <c r="B31" s="13">
        <v>16</v>
      </c>
      <c r="C31" s="6" t="str">
        <f>VLOOKUP(B31,Rennübersicht!$B$4:$K$61,3,FALSE)</f>
        <v>JM 4x+ A</v>
      </c>
      <c r="D31" s="4">
        <f>COUNTIF(Meldung!$B$11:$B$290,B31)</f>
        <v>0</v>
      </c>
      <c r="E31" s="52">
        <f>VLOOKUP(B31,Rennübersicht!$B$4:$K$61,8,FALSE)*D31</f>
        <v>0</v>
      </c>
      <c r="F31" s="45"/>
      <c r="G31" s="13">
        <v>43</v>
      </c>
      <c r="H31" s="6" t="str">
        <f>VLOOKUP(G31,Rennübersicht!$B$4:$K$61,3,FALSE)</f>
        <v>Ju 2x 05 u. jü.</v>
      </c>
      <c r="I31" s="4">
        <f>COUNTIF(Meldung!$B$11:$B$290,G31)</f>
        <v>0</v>
      </c>
      <c r="J31" s="52">
        <f>VLOOKUP(G31,Rennübersicht!$B$4:$K$61,8,FALSE)*I31</f>
        <v>0</v>
      </c>
      <c r="K31" s="45"/>
    </row>
    <row r="32" spans="1:11" x14ac:dyDescent="0.25">
      <c r="A32" s="45"/>
      <c r="B32" s="13">
        <v>17</v>
      </c>
      <c r="C32" s="6" t="str">
        <f>VLOOKUP(B32,Rennübersicht!$B$4:$K$61,3,FALSE)</f>
        <v>JF 8+ A/B</v>
      </c>
      <c r="D32" s="4">
        <f>COUNTIF(Meldung!$B$11:$B$290,B32)</f>
        <v>0</v>
      </c>
      <c r="E32" s="52">
        <f>VLOOKUP(B32,Rennübersicht!$B$4:$K$61,8,FALSE)*D32</f>
        <v>0</v>
      </c>
      <c r="F32" s="45"/>
      <c r="G32" s="13" t="s">
        <v>61</v>
      </c>
      <c r="H32" s="6" t="str">
        <f>VLOOKUP(G32,Rennübersicht!$B$4:$K$61,3,FALSE)</f>
        <v>SF 4x+</v>
      </c>
      <c r="I32" s="4">
        <f>COUNTIF(Meldung!$B$11:$B$290,G32)</f>
        <v>0</v>
      </c>
      <c r="J32" s="52">
        <f>VLOOKUP(G32,Rennübersicht!$B$4:$K$61,8,FALSE)*I32</f>
        <v>0</v>
      </c>
      <c r="K32" s="45"/>
    </row>
    <row r="33" spans="1:11" x14ac:dyDescent="0.25">
      <c r="A33" s="45"/>
      <c r="B33" s="13" t="s">
        <v>52</v>
      </c>
      <c r="C33" s="53" t="str">
        <f>VLOOKUP(B33,Rennübersicht!$B$4:$K$61,3,FALSE)</f>
        <v>JF 1x B II</v>
      </c>
      <c r="D33" s="54">
        <f>COUNTIF(Meldung!$B$11:$B$290,B33)</f>
        <v>0</v>
      </c>
      <c r="E33" s="55">
        <f>VLOOKUP(B33,Rennübersicht!$B$4:$K$61,8,FALSE)*D33</f>
        <v>0</v>
      </c>
      <c r="F33" s="45"/>
      <c r="G33" s="13" t="s">
        <v>62</v>
      </c>
      <c r="H33" s="6" t="str">
        <f>VLOOKUP(G33,Rennübersicht!$B$4:$K$61,3,FALSE)</f>
        <v>J/SM 2-</v>
      </c>
      <c r="I33" s="4">
        <f>COUNTIF(Meldung!$B$11:$B$290,G33)</f>
        <v>0</v>
      </c>
      <c r="J33" s="52">
        <f>VLOOKUP(G33,Rennübersicht!$B$4:$K$61,8,FALSE)*I33</f>
        <v>0</v>
      </c>
      <c r="K33" s="45"/>
    </row>
    <row r="34" spans="1:11" x14ac:dyDescent="0.25">
      <c r="A34" s="45"/>
      <c r="B34" s="13" t="s">
        <v>53</v>
      </c>
      <c r="C34" s="6" t="str">
        <f>VLOOKUP(B34,Rennübersicht!$B$4:$K$61,3,FALSE)</f>
        <v>JF 1x B I</v>
      </c>
      <c r="D34" s="4">
        <f>COUNTIF(Meldung!$B$11:$B$290,B34)</f>
        <v>0</v>
      </c>
      <c r="E34" s="52">
        <f>VLOOKUP(B34,Rennübersicht!$B$4:$K$61,8,FALSE)*D34</f>
        <v>0</v>
      </c>
      <c r="F34" s="45"/>
      <c r="G34" s="13" t="s">
        <v>63</v>
      </c>
      <c r="H34" s="6" t="str">
        <f>VLOOKUP(G34,Rennübersicht!$B$4:$K$61,3,FALSE)</f>
        <v>Mä Gig 4x+ 04 u. jü. II</v>
      </c>
      <c r="I34" s="4">
        <f>COUNTIF(Meldung!$B$11:$B$290,G34)</f>
        <v>0</v>
      </c>
      <c r="J34" s="52">
        <f>VLOOKUP(G34,Rennübersicht!$B$4:$K$61,8,FALSE)*I34</f>
        <v>0</v>
      </c>
      <c r="K34" s="45"/>
    </row>
    <row r="35" spans="1:11" s="10" customFormat="1" x14ac:dyDescent="0.25">
      <c r="A35" s="45"/>
      <c r="B35" s="13" t="s">
        <v>54</v>
      </c>
      <c r="C35" s="6" t="str">
        <f>VLOOKUP(B35,Rennübersicht!$B$4:$K$61,3,FALSE)</f>
        <v>JM 1x B II</v>
      </c>
      <c r="D35" s="4">
        <f>COUNTIF(Meldung!$B$11:$B$290,B35)</f>
        <v>0</v>
      </c>
      <c r="E35" s="52">
        <f>VLOOKUP(B35,Rennübersicht!$B$4:$K$61,8,FALSE)*D35</f>
        <v>0</v>
      </c>
      <c r="F35" s="45"/>
      <c r="G35" s="13" t="s">
        <v>64</v>
      </c>
      <c r="H35" s="6" t="str">
        <f>VLOOKUP(G35,Rennübersicht!$B$4:$K$61,3,FALSE)</f>
        <v>Mä Gig 4x+ 05 u. jü. II</v>
      </c>
      <c r="I35" s="4">
        <f>COUNTIF(Meldung!$B$11:$B$290,G35)</f>
        <v>0</v>
      </c>
      <c r="J35" s="52">
        <f>VLOOKUP(G35,Rennübersicht!$B$4:$K$61,8,FALSE)*I35</f>
        <v>0</v>
      </c>
      <c r="K35" s="45"/>
    </row>
    <row r="36" spans="1:11" s="10" customFormat="1" x14ac:dyDescent="0.25">
      <c r="A36" s="45"/>
      <c r="B36" s="13" t="s">
        <v>55</v>
      </c>
      <c r="C36" s="6" t="str">
        <f>VLOOKUP(B36,Rennübersicht!$B$4:$K$61,3,FALSE)</f>
        <v>JM 1x B I</v>
      </c>
      <c r="D36" s="4">
        <f>COUNTIF(Meldung!$B$11:$B$290,B36)</f>
        <v>0</v>
      </c>
      <c r="E36" s="52">
        <f>VLOOKUP(B36,Rennübersicht!$B$4:$K$61,8,FALSE)*D36</f>
        <v>0</v>
      </c>
      <c r="F36" s="45"/>
      <c r="G36" s="13" t="s">
        <v>65</v>
      </c>
      <c r="H36" s="6" t="str">
        <f>VLOOKUP(G36,Rennübersicht!$B$4:$K$61,3,FALSE)</f>
        <v>SM Gig 4x+</v>
      </c>
      <c r="I36" s="4">
        <f>COUNTIF(Meldung!$B$11:$B$290,G36)</f>
        <v>0</v>
      </c>
      <c r="J36" s="52">
        <f>VLOOKUP(G36,Rennübersicht!$B$4:$K$61,8,FALSE)*I36</f>
        <v>0</v>
      </c>
      <c r="K36" s="45"/>
    </row>
    <row r="37" spans="1:11" x14ac:dyDescent="0.25">
      <c r="A37" s="45"/>
      <c r="B37" s="13" t="s">
        <v>56</v>
      </c>
      <c r="C37" s="6" t="str">
        <f>VLOOKUP(B37,Rennübersicht!$B$4:$K$61,3,FALSE)</f>
        <v>SM 1x</v>
      </c>
      <c r="D37" s="4">
        <f>COUNTIF(Meldung!$B$11:$B$290,B37)</f>
        <v>0</v>
      </c>
      <c r="E37" s="52">
        <f>VLOOKUP(B37,Rennübersicht!$B$4:$K$61,8,FALSE)*D37</f>
        <v>0</v>
      </c>
      <c r="F37" s="45"/>
      <c r="G37" s="13" t="s">
        <v>66</v>
      </c>
      <c r="H37" s="6" t="str">
        <f>VLOOKUP(G37,Rennübersicht!$B$4:$K$61,3,FALSE)</f>
        <v>SM 8+</v>
      </c>
      <c r="I37" s="4">
        <f>COUNTIF(Meldung!$B$11:$B$290,G37)</f>
        <v>0</v>
      </c>
      <c r="J37" s="52">
        <f>VLOOKUP(G37,Rennübersicht!$B$4:$K$61,8,FALSE)*I37</f>
        <v>0</v>
      </c>
      <c r="K37" s="45"/>
    </row>
    <row r="38" spans="1:11" x14ac:dyDescent="0.25">
      <c r="A38" s="45"/>
      <c r="B38" s="13">
        <v>21</v>
      </c>
      <c r="C38" s="6" t="str">
        <f>VLOOKUP(B38,Rennübersicht!$B$4:$K$61,3,FALSE)</f>
        <v>Mä Gig 4x+ 05 u. jü.</v>
      </c>
      <c r="D38" s="4">
        <f>COUNTIF(Meldung!$B$11:$B$290,B38)</f>
        <v>0</v>
      </c>
      <c r="E38" s="52">
        <f>VLOOKUP(B38,Rennübersicht!$B$4:$K$61,8,FALSE)*D38</f>
        <v>0</v>
      </c>
      <c r="F38" s="45"/>
      <c r="G38" s="13">
        <v>49</v>
      </c>
      <c r="H38" s="6" t="str">
        <f>VLOOKUP(G38,Rennübersicht!$B$4:$K$61,3,FALSE)</f>
        <v>JM Gig 4x+ A</v>
      </c>
      <c r="I38" s="4">
        <f>COUNTIF(Meldung!$B$11:$B$290,G38)</f>
        <v>0</v>
      </c>
      <c r="J38" s="52">
        <f>VLOOKUP(G38,Rennübersicht!$B$4:$K$61,8,FALSE)*I38</f>
        <v>0</v>
      </c>
      <c r="K38" s="45"/>
    </row>
    <row r="39" spans="1:11" x14ac:dyDescent="0.25">
      <c r="A39" s="45"/>
      <c r="B39" s="13">
        <v>22</v>
      </c>
      <c r="C39" s="6" t="str">
        <f>VLOOKUP(B39,Rennübersicht!$B$4:$K$61,3,FALSE)</f>
        <v>Ju Gig 4x+ 05 u. jü.</v>
      </c>
      <c r="D39" s="4">
        <f>COUNTIF(Meldung!$B$11:$B$290,B39)</f>
        <v>0</v>
      </c>
      <c r="E39" s="52">
        <f>VLOOKUP(B39,Rennübersicht!$B$4:$K$61,8,FALSE)*D39</f>
        <v>0</v>
      </c>
      <c r="F39" s="45"/>
      <c r="G39" s="13">
        <v>50</v>
      </c>
      <c r="H39" s="6" t="str">
        <f>VLOOKUP(G39,Rennübersicht!$B$4:$K$61,3,FALSE)</f>
        <v>Ju/Mä 4x+ 03 u. jü.</v>
      </c>
      <c r="I39" s="4">
        <f>COUNTIF(Meldung!$B$11:$B$290,G39)</f>
        <v>0</v>
      </c>
      <c r="J39" s="52">
        <f>VLOOKUP(G39,Rennübersicht!$B$4:$K$61,8,FALSE)*I39</f>
        <v>0</v>
      </c>
      <c r="K39" s="45"/>
    </row>
    <row r="40" spans="1:11" x14ac:dyDescent="0.25">
      <c r="A40" s="45"/>
      <c r="B40" s="13" t="s">
        <v>58</v>
      </c>
      <c r="C40" s="6" t="str">
        <f>VLOOKUP(B40,Rennübersicht!$B$4:$K$61,3,FALSE)</f>
        <v>SF 1x</v>
      </c>
      <c r="D40" s="4">
        <f>COUNTIF(Meldung!$B$11:$B$290,B40)</f>
        <v>0</v>
      </c>
      <c r="E40" s="52">
        <f>VLOOKUP(B40,Rennübersicht!$B$4:$K$61,8,FALSE)*D40</f>
        <v>0</v>
      </c>
      <c r="F40" s="45"/>
      <c r="G40" s="13">
        <v>51</v>
      </c>
      <c r="H40" s="6" t="str">
        <f>VLOOKUP(G40,Rennübersicht!$B$4:$K$61,3,FALSE)</f>
        <v>Ju/Mä 4x+ 04 u. jü.</v>
      </c>
      <c r="I40" s="4">
        <f>COUNTIF(Meldung!$B$11:$B$290,G40)</f>
        <v>0</v>
      </c>
      <c r="J40" s="52">
        <f>VLOOKUP(G40,Rennübersicht!$B$4:$K$61,8,FALSE)*I40</f>
        <v>0</v>
      </c>
      <c r="K40" s="45"/>
    </row>
    <row r="41" spans="1:11" ht="15" customHeight="1" thickBot="1" x14ac:dyDescent="0.3">
      <c r="A41" s="45"/>
      <c r="B41" s="13">
        <v>24</v>
      </c>
      <c r="C41" s="6" t="str">
        <f>VLOOKUP(B41,Rennübersicht!$B$4:$K$61,3,FALSE)</f>
        <v>Mä 2x 03 u. jü.</v>
      </c>
      <c r="D41" s="4">
        <f>COUNTIF(Meldung!$B$11:$B$290,B41)</f>
        <v>0</v>
      </c>
      <c r="E41" s="52">
        <f>VLOOKUP(B41,Rennübersicht!$B$4:$K$61,8,FALSE)*D41</f>
        <v>0</v>
      </c>
      <c r="F41" s="45"/>
      <c r="G41" s="13">
        <v>52</v>
      </c>
      <c r="H41" s="53" t="str">
        <f>VLOOKUP(G41,Rennübersicht!$B$4:$K$61,3,FALSE)</f>
        <v>JM 8+ A/B</v>
      </c>
      <c r="I41" s="54">
        <f>COUNTIF(Meldung!$B$11:$B$290,G41)</f>
        <v>0</v>
      </c>
      <c r="J41" s="55">
        <f>VLOOKUP(G41,Rennübersicht!$B$4:$K$61,8,FALSE)*I41</f>
        <v>0</v>
      </c>
      <c r="K41" s="45"/>
    </row>
    <row r="42" spans="1:11" x14ac:dyDescent="0.25">
      <c r="A42" s="45"/>
      <c r="B42" s="45"/>
      <c r="C42" s="45"/>
      <c r="D42" s="45"/>
      <c r="E42" s="45"/>
      <c r="F42" s="45"/>
      <c r="G42" s="45"/>
      <c r="H42" s="56" t="s">
        <v>104</v>
      </c>
      <c r="I42" s="3">
        <f>SUM(D13:D33,I13:I25,I26:I41)</f>
        <v>0</v>
      </c>
      <c r="J42" s="57">
        <f>SUM(E13:E33,J13:J25,J26:J41)</f>
        <v>0</v>
      </c>
      <c r="K42" s="45"/>
    </row>
    <row r="43" spans="1:11" s="45" customFormat="1" x14ac:dyDescent="0.25"/>
    <row r="44" spans="1:11" hidden="1" x14ac:dyDescent="0.25"/>
    <row r="45" spans="1:11" hidden="1" x14ac:dyDescent="0.25"/>
    <row r="46" spans="1:11" hidden="1" x14ac:dyDescent="0.25"/>
    <row r="47" spans="1:11" hidden="1" x14ac:dyDescent="0.25"/>
    <row r="48" spans="1:11" ht="15.75" hidden="1" customHeight="1" x14ac:dyDescent="0.25"/>
    <row r="49" ht="15.75" hidden="1" customHeight="1" x14ac:dyDescent="0.25"/>
    <row r="50" ht="15.75" hidden="1" customHeight="1" x14ac:dyDescent="0.25"/>
    <row r="51" ht="15.7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sheetProtection algorithmName="SHA-512" hashValue="TovK7uU0cyxl3gni21Ebr2bC4AMp2pXom9HX89ltXoxil9Tb2O83OYasZvY6zOGUkuSjD4LRayNfaubyTDoRMw==" saltValue="7gnueT728//8XYQ1gBiAxg==" spinCount="100000" sheet="1" objects="1" scenarios="1" selectLockedCells="1" selectUnlockedCells="1"/>
  <customSheetViews>
    <customSheetView guid="{77659A47-A644-413D-8E6E-8BD784AE97F1}" fitToPage="1" topLeftCell="A19">
      <selection activeCell="D27" sqref="D27"/>
      <pageMargins left="0.19685039370078741" right="0.19685039370078741" top="0.19685039370078741" bottom="0.19685039370078741" header="0.31496062992125984" footer="0.31496062992125984"/>
      <printOptions horizontalCentered="1"/>
      <pageSetup paperSize="9" fitToHeight="0" orientation="landscape" r:id="rId1"/>
    </customSheetView>
  </customSheetViews>
  <mergeCells count="11">
    <mergeCell ref="H7:J7"/>
    <mergeCell ref="H5:J5"/>
    <mergeCell ref="C5:E5"/>
    <mergeCell ref="B10:J10"/>
    <mergeCell ref="G4:G8"/>
    <mergeCell ref="B4:B6"/>
    <mergeCell ref="H8:J8"/>
    <mergeCell ref="H6:J6"/>
    <mergeCell ref="H4:J4"/>
    <mergeCell ref="C6:E6"/>
    <mergeCell ref="C4:E4"/>
  </mergeCells>
  <pageMargins left="0.19685039370078741" right="0.19685039370078741" top="0.19685039370078741" bottom="0.19685039370078741" header="0.31496062992125984" footer="0.31496062992125984"/>
  <pageSetup paperSize="9" scale="8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7" workbookViewId="0">
      <selection activeCell="E2" sqref="E1:J1048576"/>
    </sheetView>
  </sheetViews>
  <sheetFormatPr baseColWidth="10" defaultColWidth="0" defaultRowHeight="15" zeroHeight="1" x14ac:dyDescent="0.25"/>
  <cols>
    <col min="1" max="1" width="5.7109375" style="20" customWidth="1"/>
    <col min="2" max="2" width="9" style="50" customWidth="1"/>
    <col min="3" max="3" width="45.85546875" style="7" customWidth="1"/>
    <col min="4" max="4" width="15.5703125" style="7" customWidth="1"/>
    <col min="5" max="5" width="12.42578125" style="7" hidden="1" customWidth="1"/>
    <col min="6" max="6" width="11.7109375" style="7" hidden="1" customWidth="1"/>
    <col min="7" max="7" width="11.85546875" style="7" hidden="1" customWidth="1"/>
    <col min="8" max="8" width="11.140625" style="7" hidden="1" customWidth="1"/>
    <col min="9" max="9" width="14.5703125" style="7" hidden="1" customWidth="1"/>
    <col min="10" max="10" width="11.85546875" style="7" hidden="1" customWidth="1"/>
    <col min="11" max="11" width="11.42578125" style="7" customWidth="1"/>
    <col min="12" max="12" width="5.7109375" style="20" customWidth="1"/>
    <col min="13" max="13" width="15.42578125" style="7" hidden="1" customWidth="1"/>
    <col min="14" max="14" width="21.5703125" style="7" hidden="1" customWidth="1"/>
    <col min="15" max="15" width="11.42578125" style="11" hidden="1" customWidth="1"/>
    <col min="16" max="16384" width="11.42578125" style="7" hidden="1"/>
  </cols>
  <sheetData>
    <row r="1" spans="1:15" s="11" customFormat="1" ht="21" customHeight="1" x14ac:dyDescent="0.35">
      <c r="A1" s="20"/>
      <c r="B1" s="128" t="s">
        <v>23</v>
      </c>
      <c r="C1" s="128"/>
      <c r="D1" s="128"/>
      <c r="E1" s="128"/>
      <c r="F1" s="128"/>
      <c r="G1" s="128"/>
      <c r="H1" s="128"/>
      <c r="I1" s="128"/>
      <c r="J1" s="128"/>
      <c r="K1" s="128"/>
      <c r="L1" s="20"/>
    </row>
    <row r="2" spans="1:15" s="20" customFormat="1" x14ac:dyDescent="0.25">
      <c r="B2" s="46"/>
    </row>
    <row r="3" spans="1:15" x14ac:dyDescent="0.25">
      <c r="B3" s="47" t="s">
        <v>9</v>
      </c>
      <c r="C3" s="48" t="s">
        <v>10</v>
      </c>
      <c r="D3" s="48" t="s">
        <v>24</v>
      </c>
      <c r="E3" s="48" t="s">
        <v>11</v>
      </c>
      <c r="F3" s="48" t="s">
        <v>12</v>
      </c>
      <c r="G3" s="48" t="s">
        <v>164</v>
      </c>
      <c r="H3" s="48" t="s">
        <v>165</v>
      </c>
      <c r="I3" s="48" t="s">
        <v>13</v>
      </c>
      <c r="J3" s="48" t="s">
        <v>14</v>
      </c>
      <c r="K3" s="48" t="s">
        <v>102</v>
      </c>
      <c r="O3" s="7"/>
    </row>
    <row r="4" spans="1:15" x14ac:dyDescent="0.25">
      <c r="B4" s="13">
        <v>1</v>
      </c>
      <c r="C4" s="12" t="s">
        <v>108</v>
      </c>
      <c r="D4" s="8" t="s">
        <v>25</v>
      </c>
      <c r="E4" s="9">
        <v>1999</v>
      </c>
      <c r="F4" s="9">
        <v>2000</v>
      </c>
      <c r="G4" s="9">
        <v>1950</v>
      </c>
      <c r="H4" s="9">
        <v>2010</v>
      </c>
      <c r="I4" s="9">
        <v>4</v>
      </c>
      <c r="J4" s="9">
        <v>1</v>
      </c>
      <c r="K4" s="49">
        <v>9</v>
      </c>
      <c r="O4" s="7"/>
    </row>
    <row r="5" spans="1:15" x14ac:dyDescent="0.25">
      <c r="B5" s="13">
        <v>2</v>
      </c>
      <c r="C5" s="12" t="s">
        <v>109</v>
      </c>
      <c r="D5" s="8" t="s">
        <v>26</v>
      </c>
      <c r="E5" s="9">
        <v>2005</v>
      </c>
      <c r="F5" s="9">
        <v>2010</v>
      </c>
      <c r="G5" s="9">
        <v>1950</v>
      </c>
      <c r="H5" s="9">
        <v>2010</v>
      </c>
      <c r="I5" s="9">
        <v>1</v>
      </c>
      <c r="J5" s="9">
        <v>0</v>
      </c>
      <c r="K5" s="49">
        <v>5</v>
      </c>
      <c r="O5" s="7"/>
    </row>
    <row r="6" spans="1:15" x14ac:dyDescent="0.25">
      <c r="B6" s="13">
        <v>3</v>
      </c>
      <c r="C6" s="12" t="s">
        <v>110</v>
      </c>
      <c r="D6" s="8" t="s">
        <v>27</v>
      </c>
      <c r="E6" s="9">
        <v>2004</v>
      </c>
      <c r="F6" s="9">
        <v>2004</v>
      </c>
      <c r="G6" s="9">
        <v>1950</v>
      </c>
      <c r="H6" s="9">
        <v>2010</v>
      </c>
      <c r="I6" s="9">
        <v>1</v>
      </c>
      <c r="J6" s="9">
        <v>0</v>
      </c>
      <c r="K6" s="49">
        <v>5</v>
      </c>
      <c r="O6" s="7"/>
    </row>
    <row r="7" spans="1:15" x14ac:dyDescent="0.25">
      <c r="B7" s="13">
        <v>4</v>
      </c>
      <c r="C7" s="12" t="s">
        <v>111</v>
      </c>
      <c r="D7" s="8" t="s">
        <v>28</v>
      </c>
      <c r="E7" s="9">
        <v>1999</v>
      </c>
      <c r="F7" s="9">
        <v>2000</v>
      </c>
      <c r="G7" s="9">
        <v>1950</v>
      </c>
      <c r="H7" s="9">
        <v>2010</v>
      </c>
      <c r="I7" s="9">
        <v>2</v>
      </c>
      <c r="J7" s="9">
        <v>0</v>
      </c>
      <c r="K7" s="49">
        <v>7</v>
      </c>
      <c r="O7" s="7"/>
    </row>
    <row r="8" spans="1:15" x14ac:dyDescent="0.25">
      <c r="B8" s="13">
        <v>5</v>
      </c>
      <c r="C8" s="12" t="s">
        <v>112</v>
      </c>
      <c r="D8" s="8" t="s">
        <v>29</v>
      </c>
      <c r="E8" s="9">
        <v>2005</v>
      </c>
      <c r="F8" s="9">
        <v>2010</v>
      </c>
      <c r="G8" s="9">
        <v>1950</v>
      </c>
      <c r="H8" s="9">
        <v>2010</v>
      </c>
      <c r="I8" s="9">
        <v>1</v>
      </c>
      <c r="J8" s="9">
        <v>0</v>
      </c>
      <c r="K8" s="49">
        <v>5</v>
      </c>
      <c r="O8" s="7"/>
    </row>
    <row r="9" spans="1:15" x14ac:dyDescent="0.25">
      <c r="B9" s="13">
        <v>6</v>
      </c>
      <c r="C9" s="12" t="s">
        <v>113</v>
      </c>
      <c r="D9" s="8" t="s">
        <v>30</v>
      </c>
      <c r="E9" s="9">
        <v>2004</v>
      </c>
      <c r="F9" s="9">
        <v>2006</v>
      </c>
      <c r="G9" s="9">
        <v>1950</v>
      </c>
      <c r="H9" s="9">
        <v>2010</v>
      </c>
      <c r="I9" s="9">
        <v>1</v>
      </c>
      <c r="J9" s="9">
        <v>0</v>
      </c>
      <c r="K9" s="49">
        <v>5</v>
      </c>
      <c r="O9" s="7"/>
    </row>
    <row r="10" spans="1:15" x14ac:dyDescent="0.25">
      <c r="B10" s="13" t="s">
        <v>31</v>
      </c>
      <c r="C10" s="12" t="s">
        <v>114</v>
      </c>
      <c r="D10" s="8" t="s">
        <v>32</v>
      </c>
      <c r="E10" s="9">
        <v>1900</v>
      </c>
      <c r="F10" s="9">
        <v>1998</v>
      </c>
      <c r="G10" s="9">
        <v>1950</v>
      </c>
      <c r="H10" s="9">
        <v>2010</v>
      </c>
      <c r="I10" s="9">
        <v>2</v>
      </c>
      <c r="J10" s="9">
        <v>0</v>
      </c>
      <c r="K10" s="49">
        <v>7</v>
      </c>
      <c r="O10" s="7"/>
    </row>
    <row r="11" spans="1:15" x14ac:dyDescent="0.25">
      <c r="B11" s="13" t="s">
        <v>33</v>
      </c>
      <c r="C11" s="12" t="s">
        <v>115</v>
      </c>
      <c r="D11" s="8" t="s">
        <v>34</v>
      </c>
      <c r="E11" s="9">
        <v>2004</v>
      </c>
      <c r="F11" s="9">
        <v>2010</v>
      </c>
      <c r="G11" s="9">
        <v>1950</v>
      </c>
      <c r="H11" s="9">
        <v>2010</v>
      </c>
      <c r="I11" s="9">
        <v>4</v>
      </c>
      <c r="J11" s="9">
        <v>1</v>
      </c>
      <c r="K11" s="49">
        <v>9</v>
      </c>
      <c r="O11" s="7"/>
    </row>
    <row r="12" spans="1:15" x14ac:dyDescent="0.25">
      <c r="B12" s="13" t="s">
        <v>35</v>
      </c>
      <c r="C12" s="12" t="s">
        <v>116</v>
      </c>
      <c r="D12" s="8" t="s">
        <v>36</v>
      </c>
      <c r="E12" s="9">
        <v>2005</v>
      </c>
      <c r="F12" s="9">
        <v>2010</v>
      </c>
      <c r="G12" s="9">
        <v>1950</v>
      </c>
      <c r="H12" s="9">
        <v>2010</v>
      </c>
      <c r="I12" s="9">
        <v>4</v>
      </c>
      <c r="J12" s="9">
        <v>1</v>
      </c>
      <c r="K12" s="49">
        <v>9</v>
      </c>
      <c r="O12" s="7"/>
    </row>
    <row r="13" spans="1:15" x14ac:dyDescent="0.25">
      <c r="B13" s="13" t="s">
        <v>37</v>
      </c>
      <c r="C13" s="12" t="s">
        <v>117</v>
      </c>
      <c r="D13" s="8" t="s">
        <v>38</v>
      </c>
      <c r="E13" s="9">
        <v>1900</v>
      </c>
      <c r="F13" s="9">
        <v>1998</v>
      </c>
      <c r="G13" s="9">
        <v>1950</v>
      </c>
      <c r="H13" s="9">
        <v>2010</v>
      </c>
      <c r="I13" s="9">
        <v>2</v>
      </c>
      <c r="J13" s="9">
        <v>0</v>
      </c>
      <c r="K13" s="49">
        <v>7</v>
      </c>
      <c r="O13" s="7"/>
    </row>
    <row r="14" spans="1:15" x14ac:dyDescent="0.25">
      <c r="B14" s="13">
        <v>10</v>
      </c>
      <c r="C14" s="12" t="s">
        <v>118</v>
      </c>
      <c r="D14" s="8" t="s">
        <v>39</v>
      </c>
      <c r="E14" s="9">
        <v>1999</v>
      </c>
      <c r="F14" s="9">
        <v>2000</v>
      </c>
      <c r="G14" s="9">
        <v>1950</v>
      </c>
      <c r="H14" s="9">
        <v>2010</v>
      </c>
      <c r="I14" s="9">
        <v>4</v>
      </c>
      <c r="J14" s="9">
        <v>1</v>
      </c>
      <c r="K14" s="49">
        <v>9</v>
      </c>
      <c r="O14" s="7"/>
    </row>
    <row r="15" spans="1:15" x14ac:dyDescent="0.25">
      <c r="B15" s="13">
        <v>11</v>
      </c>
      <c r="C15" s="12" t="s">
        <v>119</v>
      </c>
      <c r="D15" s="8" t="s">
        <v>40</v>
      </c>
      <c r="E15" s="9">
        <v>2001</v>
      </c>
      <c r="F15" s="9">
        <v>2002</v>
      </c>
      <c r="G15" s="9">
        <v>1950</v>
      </c>
      <c r="H15" s="9">
        <v>2010</v>
      </c>
      <c r="I15" s="9">
        <v>2</v>
      </c>
      <c r="J15" s="9">
        <v>0</v>
      </c>
      <c r="K15" s="49">
        <v>7</v>
      </c>
    </row>
    <row r="16" spans="1:15" x14ac:dyDescent="0.25">
      <c r="B16" s="13">
        <v>12</v>
      </c>
      <c r="C16" s="12" t="s">
        <v>120</v>
      </c>
      <c r="D16" s="8" t="s">
        <v>41</v>
      </c>
      <c r="E16" s="9">
        <v>2001</v>
      </c>
      <c r="F16" s="9">
        <v>2002</v>
      </c>
      <c r="G16" s="9">
        <v>1950</v>
      </c>
      <c r="H16" s="9">
        <v>2010</v>
      </c>
      <c r="I16" s="9">
        <v>4</v>
      </c>
      <c r="J16" s="9">
        <v>1</v>
      </c>
      <c r="K16" s="49">
        <v>9</v>
      </c>
    </row>
    <row r="17" spans="1:12" x14ac:dyDescent="0.25">
      <c r="B17" s="13" t="s">
        <v>42</v>
      </c>
      <c r="C17" s="12" t="s">
        <v>121</v>
      </c>
      <c r="D17" s="8" t="s">
        <v>43</v>
      </c>
      <c r="E17" s="9">
        <v>2003</v>
      </c>
      <c r="F17" s="9">
        <v>2003</v>
      </c>
      <c r="G17" s="9">
        <v>1950</v>
      </c>
      <c r="H17" s="9">
        <v>2010</v>
      </c>
      <c r="I17" s="9">
        <v>1</v>
      </c>
      <c r="J17" s="9">
        <v>0</v>
      </c>
      <c r="K17" s="49">
        <v>5</v>
      </c>
    </row>
    <row r="18" spans="1:12" x14ac:dyDescent="0.25">
      <c r="B18" s="13" t="s">
        <v>44</v>
      </c>
      <c r="C18" s="12" t="s">
        <v>122</v>
      </c>
      <c r="D18" s="8" t="s">
        <v>45</v>
      </c>
      <c r="E18" s="9">
        <v>2003</v>
      </c>
      <c r="F18" s="9">
        <v>2003</v>
      </c>
      <c r="G18" s="9">
        <v>1950</v>
      </c>
      <c r="H18" s="9">
        <v>2010</v>
      </c>
      <c r="I18" s="9">
        <v>1</v>
      </c>
      <c r="J18" s="9">
        <v>0</v>
      </c>
      <c r="K18" s="49">
        <v>5</v>
      </c>
    </row>
    <row r="19" spans="1:12" x14ac:dyDescent="0.25">
      <c r="B19" s="13" t="s">
        <v>46</v>
      </c>
      <c r="C19" s="12" t="s">
        <v>123</v>
      </c>
      <c r="D19" s="8" t="s">
        <v>48</v>
      </c>
      <c r="E19" s="9">
        <v>2003</v>
      </c>
      <c r="F19" s="9">
        <v>2003</v>
      </c>
      <c r="G19" s="9">
        <v>1950</v>
      </c>
      <c r="H19" s="9">
        <v>2010</v>
      </c>
      <c r="I19" s="9">
        <v>1</v>
      </c>
      <c r="J19" s="9">
        <v>0</v>
      </c>
      <c r="K19" s="49">
        <v>5</v>
      </c>
    </row>
    <row r="20" spans="1:12" x14ac:dyDescent="0.25">
      <c r="B20" s="13" t="s">
        <v>47</v>
      </c>
      <c r="C20" s="12" t="s">
        <v>124</v>
      </c>
      <c r="D20" s="8" t="s">
        <v>49</v>
      </c>
      <c r="E20" s="9">
        <v>2003</v>
      </c>
      <c r="F20" s="9">
        <v>2003</v>
      </c>
      <c r="G20" s="9">
        <v>1950</v>
      </c>
      <c r="H20" s="9">
        <v>2010</v>
      </c>
      <c r="I20" s="9">
        <v>1</v>
      </c>
      <c r="J20" s="9">
        <v>0</v>
      </c>
      <c r="K20" s="49">
        <v>5</v>
      </c>
    </row>
    <row r="21" spans="1:12" x14ac:dyDescent="0.25">
      <c r="B21" s="13">
        <v>15</v>
      </c>
      <c r="C21" s="12" t="s">
        <v>125</v>
      </c>
      <c r="D21" s="8" t="s">
        <v>50</v>
      </c>
      <c r="E21" s="9">
        <v>2003</v>
      </c>
      <c r="F21" s="9">
        <v>2010</v>
      </c>
      <c r="G21" s="9">
        <v>1950</v>
      </c>
      <c r="H21" s="9">
        <v>2010</v>
      </c>
      <c r="I21" s="9">
        <v>4</v>
      </c>
      <c r="J21" s="9">
        <v>1</v>
      </c>
      <c r="K21" s="49">
        <v>9</v>
      </c>
    </row>
    <row r="22" spans="1:12" x14ac:dyDescent="0.25">
      <c r="B22" s="13">
        <v>16</v>
      </c>
      <c r="C22" s="12" t="s">
        <v>126</v>
      </c>
      <c r="D22" s="8" t="s">
        <v>51</v>
      </c>
      <c r="E22" s="9">
        <v>1999</v>
      </c>
      <c r="F22" s="9">
        <v>2000</v>
      </c>
      <c r="G22" s="9">
        <v>1950</v>
      </c>
      <c r="H22" s="9">
        <v>2010</v>
      </c>
      <c r="I22" s="9">
        <v>4</v>
      </c>
      <c r="J22" s="9">
        <v>1</v>
      </c>
      <c r="K22" s="49">
        <v>9</v>
      </c>
    </row>
    <row r="23" spans="1:12" x14ac:dyDescent="0.25">
      <c r="B23" s="13">
        <v>17</v>
      </c>
      <c r="C23" s="12" t="s">
        <v>127</v>
      </c>
      <c r="D23" s="8" t="s">
        <v>101</v>
      </c>
      <c r="E23" s="9">
        <v>1999</v>
      </c>
      <c r="F23" s="9">
        <v>2002</v>
      </c>
      <c r="G23" s="9">
        <v>1950</v>
      </c>
      <c r="H23" s="9">
        <v>2010</v>
      </c>
      <c r="I23" s="9">
        <v>8</v>
      </c>
      <c r="J23" s="9">
        <v>1</v>
      </c>
      <c r="K23" s="49">
        <v>11</v>
      </c>
    </row>
    <row r="24" spans="1:12" x14ac:dyDescent="0.25">
      <c r="B24" s="13" t="s">
        <v>52</v>
      </c>
      <c r="C24" s="12" t="s">
        <v>128</v>
      </c>
      <c r="D24" s="8" t="s">
        <v>68</v>
      </c>
      <c r="E24" s="9">
        <v>2001</v>
      </c>
      <c r="F24" s="9">
        <v>2002</v>
      </c>
      <c r="G24" s="9">
        <v>1950</v>
      </c>
      <c r="H24" s="9">
        <v>2010</v>
      </c>
      <c r="I24" s="9">
        <v>1</v>
      </c>
      <c r="J24" s="9">
        <v>0</v>
      </c>
      <c r="K24" s="49">
        <v>5</v>
      </c>
    </row>
    <row r="25" spans="1:12" s="11" customFormat="1" x14ac:dyDescent="0.25">
      <c r="A25" s="20"/>
      <c r="B25" s="13" t="s">
        <v>53</v>
      </c>
      <c r="C25" s="12" t="s">
        <v>129</v>
      </c>
      <c r="D25" s="8" t="s">
        <v>69</v>
      </c>
      <c r="E25" s="9">
        <v>2001</v>
      </c>
      <c r="F25" s="9">
        <v>2002</v>
      </c>
      <c r="G25" s="9">
        <v>1950</v>
      </c>
      <c r="H25" s="9">
        <v>2010</v>
      </c>
      <c r="I25" s="9">
        <v>1</v>
      </c>
      <c r="J25" s="9">
        <v>0</v>
      </c>
      <c r="K25" s="49">
        <v>5</v>
      </c>
      <c r="L25" s="20"/>
    </row>
    <row r="26" spans="1:12" s="11" customFormat="1" x14ac:dyDescent="0.25">
      <c r="A26" s="20"/>
      <c r="B26" s="13" t="s">
        <v>54</v>
      </c>
      <c r="C26" s="12" t="s">
        <v>130</v>
      </c>
      <c r="D26" s="8" t="s">
        <v>67</v>
      </c>
      <c r="E26" s="9">
        <v>2001</v>
      </c>
      <c r="F26" s="9">
        <v>2002</v>
      </c>
      <c r="G26" s="9">
        <v>1950</v>
      </c>
      <c r="H26" s="9">
        <v>2010</v>
      </c>
      <c r="I26" s="9">
        <v>1</v>
      </c>
      <c r="J26" s="9">
        <v>0</v>
      </c>
      <c r="K26" s="49">
        <v>5</v>
      </c>
      <c r="L26" s="20"/>
    </row>
    <row r="27" spans="1:12" x14ac:dyDescent="0.25">
      <c r="B27" s="13" t="s">
        <v>55</v>
      </c>
      <c r="C27" s="12" t="s">
        <v>131</v>
      </c>
      <c r="D27" s="8" t="s">
        <v>70</v>
      </c>
      <c r="E27" s="9">
        <v>2001</v>
      </c>
      <c r="F27" s="9">
        <v>2002</v>
      </c>
      <c r="G27" s="9">
        <v>1950</v>
      </c>
      <c r="H27" s="9">
        <v>2010</v>
      </c>
      <c r="I27" s="9">
        <v>1</v>
      </c>
      <c r="J27" s="9">
        <v>0</v>
      </c>
      <c r="K27" s="49">
        <v>5</v>
      </c>
    </row>
    <row r="28" spans="1:12" x14ac:dyDescent="0.25">
      <c r="B28" s="13" t="s">
        <v>56</v>
      </c>
      <c r="C28" s="12" t="s">
        <v>132</v>
      </c>
      <c r="D28" s="8" t="s">
        <v>71</v>
      </c>
      <c r="E28" s="9">
        <v>1900</v>
      </c>
      <c r="F28" s="9">
        <v>1998</v>
      </c>
      <c r="G28" s="9">
        <v>1950</v>
      </c>
      <c r="H28" s="9">
        <v>2010</v>
      </c>
      <c r="I28" s="9">
        <v>1</v>
      </c>
      <c r="J28" s="9">
        <v>0</v>
      </c>
      <c r="K28" s="49">
        <v>5</v>
      </c>
    </row>
    <row r="29" spans="1:12" x14ac:dyDescent="0.25">
      <c r="B29" s="13">
        <v>21</v>
      </c>
      <c r="C29" s="12" t="s">
        <v>133</v>
      </c>
      <c r="D29" s="8" t="s">
        <v>73</v>
      </c>
      <c r="E29" s="9">
        <v>2005</v>
      </c>
      <c r="F29" s="9">
        <v>2010</v>
      </c>
      <c r="G29" s="9">
        <v>1950</v>
      </c>
      <c r="H29" s="9">
        <v>2010</v>
      </c>
      <c r="I29" s="9">
        <v>4</v>
      </c>
      <c r="J29" s="9">
        <v>1</v>
      </c>
      <c r="K29" s="49">
        <v>9</v>
      </c>
    </row>
    <row r="30" spans="1:12" x14ac:dyDescent="0.25">
      <c r="B30" s="13">
        <v>22</v>
      </c>
      <c r="C30" s="12" t="s">
        <v>134</v>
      </c>
      <c r="D30" s="8" t="s">
        <v>72</v>
      </c>
      <c r="E30" s="9">
        <v>2005</v>
      </c>
      <c r="F30" s="9">
        <v>2010</v>
      </c>
      <c r="G30" s="9">
        <v>1950</v>
      </c>
      <c r="H30" s="9">
        <v>2010</v>
      </c>
      <c r="I30" s="9">
        <v>4</v>
      </c>
      <c r="J30" s="9">
        <v>1</v>
      </c>
      <c r="K30" s="49">
        <v>9</v>
      </c>
    </row>
    <row r="31" spans="1:12" x14ac:dyDescent="0.25">
      <c r="B31" s="13" t="s">
        <v>58</v>
      </c>
      <c r="C31" s="12" t="s">
        <v>135</v>
      </c>
      <c r="D31" s="8" t="s">
        <v>74</v>
      </c>
      <c r="E31" s="9">
        <v>1900</v>
      </c>
      <c r="F31" s="9">
        <v>1998</v>
      </c>
      <c r="G31" s="9">
        <v>1950</v>
      </c>
      <c r="H31" s="9">
        <v>2010</v>
      </c>
      <c r="I31" s="9">
        <v>1</v>
      </c>
      <c r="J31" s="9">
        <v>0</v>
      </c>
      <c r="K31" s="49">
        <v>5</v>
      </c>
    </row>
    <row r="32" spans="1:12" x14ac:dyDescent="0.25">
      <c r="B32" s="13">
        <v>24</v>
      </c>
      <c r="C32" s="12" t="s">
        <v>136</v>
      </c>
      <c r="D32" s="8" t="s">
        <v>75</v>
      </c>
      <c r="E32" s="9">
        <v>2003</v>
      </c>
      <c r="F32" s="9">
        <v>2010</v>
      </c>
      <c r="G32" s="9">
        <v>1950</v>
      </c>
      <c r="H32" s="9">
        <v>2010</v>
      </c>
      <c r="I32" s="9">
        <v>2</v>
      </c>
      <c r="J32" s="9">
        <v>0</v>
      </c>
      <c r="K32" s="49">
        <v>7</v>
      </c>
    </row>
    <row r="33" spans="2:11" x14ac:dyDescent="0.25">
      <c r="B33" s="13">
        <v>25</v>
      </c>
      <c r="C33" s="12" t="s">
        <v>137</v>
      </c>
      <c r="D33" s="8" t="s">
        <v>77</v>
      </c>
      <c r="E33" s="9">
        <v>1999</v>
      </c>
      <c r="F33" s="9">
        <v>2000</v>
      </c>
      <c r="G33" s="9">
        <v>1950</v>
      </c>
      <c r="H33" s="9">
        <v>2010</v>
      </c>
      <c r="I33" s="9">
        <v>4</v>
      </c>
      <c r="J33" s="9">
        <v>1</v>
      </c>
      <c r="K33" s="49">
        <v>9</v>
      </c>
    </row>
    <row r="34" spans="2:11" x14ac:dyDescent="0.25">
      <c r="B34" s="13">
        <v>26</v>
      </c>
      <c r="C34" s="12" t="s">
        <v>138</v>
      </c>
      <c r="D34" s="8" t="s">
        <v>78</v>
      </c>
      <c r="E34" s="9">
        <v>1999</v>
      </c>
      <c r="F34" s="9">
        <v>2000</v>
      </c>
      <c r="G34" s="9">
        <v>1950</v>
      </c>
      <c r="H34" s="9">
        <v>2010</v>
      </c>
      <c r="I34" s="9">
        <v>2</v>
      </c>
      <c r="J34" s="9">
        <v>0</v>
      </c>
      <c r="K34" s="49">
        <v>7</v>
      </c>
    </row>
    <row r="35" spans="2:11" x14ac:dyDescent="0.25">
      <c r="B35" s="13" t="s">
        <v>57</v>
      </c>
      <c r="C35" s="12" t="s">
        <v>139</v>
      </c>
      <c r="D35" s="8" t="s">
        <v>79</v>
      </c>
      <c r="E35" s="9">
        <v>1900</v>
      </c>
      <c r="F35" s="9">
        <v>1998</v>
      </c>
      <c r="G35" s="9">
        <v>1950</v>
      </c>
      <c r="H35" s="9">
        <v>2010</v>
      </c>
      <c r="I35" s="9">
        <v>2</v>
      </c>
      <c r="J35" s="9">
        <v>0</v>
      </c>
      <c r="K35" s="49">
        <v>7</v>
      </c>
    </row>
    <row r="36" spans="2:11" x14ac:dyDescent="0.25">
      <c r="B36" s="13">
        <v>28</v>
      </c>
      <c r="C36" s="12" t="s">
        <v>140</v>
      </c>
      <c r="D36" s="8" t="s">
        <v>80</v>
      </c>
      <c r="E36" s="9">
        <v>2001</v>
      </c>
      <c r="F36" s="9">
        <v>2002</v>
      </c>
      <c r="G36" s="9">
        <v>1950</v>
      </c>
      <c r="H36" s="9">
        <v>2010</v>
      </c>
      <c r="I36" s="9">
        <v>4</v>
      </c>
      <c r="J36" s="9">
        <v>1</v>
      </c>
      <c r="K36" s="49">
        <v>9</v>
      </c>
    </row>
    <row r="37" spans="2:11" x14ac:dyDescent="0.25">
      <c r="B37" s="13">
        <v>29</v>
      </c>
      <c r="C37" s="12" t="s">
        <v>141</v>
      </c>
      <c r="D37" s="8" t="s">
        <v>81</v>
      </c>
      <c r="E37" s="9">
        <v>2001</v>
      </c>
      <c r="F37" s="9">
        <v>2002</v>
      </c>
      <c r="G37" s="9">
        <v>1950</v>
      </c>
      <c r="H37" s="9">
        <v>2010</v>
      </c>
      <c r="I37" s="9">
        <v>4</v>
      </c>
      <c r="J37" s="9">
        <v>1</v>
      </c>
      <c r="K37" s="49">
        <v>9</v>
      </c>
    </row>
    <row r="38" spans="2:11" x14ac:dyDescent="0.25">
      <c r="B38" s="13">
        <v>30</v>
      </c>
      <c r="C38" s="12" t="s">
        <v>142</v>
      </c>
      <c r="D38" s="8" t="s">
        <v>82</v>
      </c>
      <c r="E38" s="9">
        <v>2003</v>
      </c>
      <c r="F38" s="9">
        <v>2010</v>
      </c>
      <c r="G38" s="9">
        <v>1950</v>
      </c>
      <c r="H38" s="9">
        <v>2010</v>
      </c>
      <c r="I38" s="9">
        <v>4</v>
      </c>
      <c r="J38" s="9">
        <v>1</v>
      </c>
      <c r="K38" s="49">
        <v>9</v>
      </c>
    </row>
    <row r="39" spans="2:11" x14ac:dyDescent="0.25">
      <c r="B39" s="13">
        <v>31</v>
      </c>
      <c r="C39" s="12" t="s">
        <v>143</v>
      </c>
      <c r="D39" s="8" t="s">
        <v>83</v>
      </c>
      <c r="E39" s="9">
        <v>2005</v>
      </c>
      <c r="F39" s="9">
        <v>2010</v>
      </c>
      <c r="G39" s="9">
        <v>1950</v>
      </c>
      <c r="H39" s="9">
        <v>2010</v>
      </c>
      <c r="I39" s="9">
        <v>2</v>
      </c>
      <c r="J39" s="9">
        <v>0</v>
      </c>
      <c r="K39" s="49">
        <v>7</v>
      </c>
    </row>
    <row r="40" spans="2:11" x14ac:dyDescent="0.25">
      <c r="B40" s="13">
        <v>32</v>
      </c>
      <c r="C40" s="12" t="s">
        <v>144</v>
      </c>
      <c r="D40" s="8" t="s">
        <v>84</v>
      </c>
      <c r="E40" s="9">
        <v>1999</v>
      </c>
      <c r="F40" s="9">
        <v>2000</v>
      </c>
      <c r="G40" s="9">
        <v>1950</v>
      </c>
      <c r="H40" s="9">
        <v>2010</v>
      </c>
      <c r="I40" s="9">
        <v>1</v>
      </c>
      <c r="J40" s="9">
        <v>0</v>
      </c>
      <c r="K40" s="49">
        <v>5</v>
      </c>
    </row>
    <row r="41" spans="2:11" x14ac:dyDescent="0.25">
      <c r="B41" s="13" t="s">
        <v>59</v>
      </c>
      <c r="C41" s="12" t="s">
        <v>145</v>
      </c>
      <c r="D41" s="8" t="s">
        <v>85</v>
      </c>
      <c r="E41" s="9">
        <v>1900</v>
      </c>
      <c r="F41" s="9">
        <v>1998</v>
      </c>
      <c r="G41" s="9">
        <v>1950</v>
      </c>
      <c r="H41" s="9">
        <v>2010</v>
      </c>
      <c r="I41" s="9">
        <v>4</v>
      </c>
      <c r="J41" s="9">
        <v>1</v>
      </c>
      <c r="K41" s="49">
        <v>9</v>
      </c>
    </row>
    <row r="42" spans="2:11" x14ac:dyDescent="0.25">
      <c r="B42" s="13">
        <v>34</v>
      </c>
      <c r="C42" s="12" t="s">
        <v>146</v>
      </c>
      <c r="D42" s="8" t="s">
        <v>84</v>
      </c>
      <c r="E42" s="9">
        <v>1999</v>
      </c>
      <c r="F42" s="9">
        <v>2000</v>
      </c>
      <c r="G42" s="9">
        <v>1950</v>
      </c>
      <c r="H42" s="9">
        <v>2010</v>
      </c>
      <c r="I42" s="9">
        <v>1</v>
      </c>
      <c r="J42" s="9">
        <v>0</v>
      </c>
      <c r="K42" s="49">
        <v>5</v>
      </c>
    </row>
    <row r="43" spans="2:11" x14ac:dyDescent="0.25">
      <c r="B43" s="13">
        <v>35</v>
      </c>
      <c r="C43" s="12" t="s">
        <v>147</v>
      </c>
      <c r="D43" s="8" t="s">
        <v>86</v>
      </c>
      <c r="E43" s="9">
        <v>2001</v>
      </c>
      <c r="F43" s="9">
        <v>2002</v>
      </c>
      <c r="G43" s="9">
        <v>1950</v>
      </c>
      <c r="H43" s="9">
        <v>2010</v>
      </c>
      <c r="I43" s="9">
        <v>4</v>
      </c>
      <c r="J43" s="9">
        <v>1</v>
      </c>
      <c r="K43" s="49">
        <v>9</v>
      </c>
    </row>
    <row r="44" spans="2:11" x14ac:dyDescent="0.25">
      <c r="B44" s="13">
        <v>36</v>
      </c>
      <c r="C44" s="12" t="s">
        <v>148</v>
      </c>
      <c r="D44" s="8" t="s">
        <v>87</v>
      </c>
      <c r="E44" s="9">
        <v>2001</v>
      </c>
      <c r="F44" s="9">
        <v>2002</v>
      </c>
      <c r="G44" s="9">
        <v>1950</v>
      </c>
      <c r="H44" s="9">
        <v>2010</v>
      </c>
      <c r="I44" s="9">
        <v>4</v>
      </c>
      <c r="J44" s="9">
        <v>1</v>
      </c>
      <c r="K44" s="49">
        <v>9</v>
      </c>
    </row>
    <row r="45" spans="2:11" x14ac:dyDescent="0.25">
      <c r="B45" s="13">
        <v>37</v>
      </c>
      <c r="C45" s="12" t="s">
        <v>149</v>
      </c>
      <c r="D45" s="8" t="s">
        <v>88</v>
      </c>
      <c r="E45" s="9">
        <v>2003</v>
      </c>
      <c r="F45" s="9">
        <v>2010</v>
      </c>
      <c r="G45" s="9">
        <v>1950</v>
      </c>
      <c r="H45" s="9">
        <v>2010</v>
      </c>
      <c r="I45" s="9">
        <v>4</v>
      </c>
      <c r="J45" s="9">
        <v>1</v>
      </c>
      <c r="K45" s="49">
        <v>9</v>
      </c>
    </row>
    <row r="46" spans="2:11" x14ac:dyDescent="0.25">
      <c r="B46" s="13">
        <v>38</v>
      </c>
      <c r="C46" s="12" t="s">
        <v>150</v>
      </c>
      <c r="D46" s="8" t="s">
        <v>76</v>
      </c>
      <c r="E46" s="9">
        <v>2003</v>
      </c>
      <c r="F46" s="9">
        <v>2010</v>
      </c>
      <c r="G46" s="9">
        <v>1950</v>
      </c>
      <c r="H46" s="9">
        <v>2010</v>
      </c>
      <c r="I46" s="9">
        <v>2</v>
      </c>
      <c r="J46" s="9">
        <v>0</v>
      </c>
      <c r="K46" s="49">
        <v>7</v>
      </c>
    </row>
    <row r="47" spans="2:11" x14ac:dyDescent="0.25">
      <c r="B47" s="13">
        <v>39</v>
      </c>
      <c r="C47" s="12" t="s">
        <v>134</v>
      </c>
      <c r="D47" s="8" t="s">
        <v>72</v>
      </c>
      <c r="E47" s="9">
        <v>2005</v>
      </c>
      <c r="F47" s="9">
        <v>2010</v>
      </c>
      <c r="G47" s="9">
        <v>1950</v>
      </c>
      <c r="H47" s="9">
        <v>2010</v>
      </c>
      <c r="I47" s="9">
        <v>4</v>
      </c>
      <c r="J47" s="9">
        <v>1</v>
      </c>
      <c r="K47" s="49">
        <v>9</v>
      </c>
    </row>
    <row r="48" spans="2:11" x14ac:dyDescent="0.25">
      <c r="B48" s="13">
        <v>40</v>
      </c>
      <c r="C48" s="12" t="s">
        <v>151</v>
      </c>
      <c r="D48" s="8" t="s">
        <v>73</v>
      </c>
      <c r="E48" s="9">
        <v>2005</v>
      </c>
      <c r="F48" s="9">
        <v>2010</v>
      </c>
      <c r="G48" s="9">
        <v>1950</v>
      </c>
      <c r="H48" s="9">
        <v>2010</v>
      </c>
      <c r="I48" s="9">
        <v>4</v>
      </c>
      <c r="J48" s="9">
        <v>1</v>
      </c>
      <c r="K48" s="49">
        <v>9</v>
      </c>
    </row>
    <row r="49" spans="2:11" x14ac:dyDescent="0.25">
      <c r="B49" s="13">
        <v>41</v>
      </c>
      <c r="C49" s="12" t="s">
        <v>60</v>
      </c>
      <c r="D49" s="8" t="s">
        <v>89</v>
      </c>
      <c r="E49" s="9">
        <v>2001</v>
      </c>
      <c r="F49" s="9">
        <v>2002</v>
      </c>
      <c r="G49" s="9">
        <v>1950</v>
      </c>
      <c r="H49" s="9">
        <v>2010</v>
      </c>
      <c r="I49" s="9">
        <v>2</v>
      </c>
      <c r="J49" s="9">
        <v>0</v>
      </c>
      <c r="K49" s="49">
        <v>7</v>
      </c>
    </row>
    <row r="50" spans="2:11" x14ac:dyDescent="0.25">
      <c r="B50" s="13">
        <v>42</v>
      </c>
      <c r="C50" s="12" t="s">
        <v>152</v>
      </c>
      <c r="D50" s="8" t="s">
        <v>90</v>
      </c>
      <c r="E50" s="9">
        <v>2003</v>
      </c>
      <c r="F50" s="9">
        <v>2010</v>
      </c>
      <c r="G50" s="9">
        <v>1950</v>
      </c>
      <c r="H50" s="9">
        <v>2010</v>
      </c>
      <c r="I50" s="9">
        <v>4</v>
      </c>
      <c r="J50" s="9">
        <v>1</v>
      </c>
      <c r="K50" s="49">
        <v>9</v>
      </c>
    </row>
    <row r="51" spans="2:11" x14ac:dyDescent="0.25">
      <c r="B51" s="13">
        <v>43</v>
      </c>
      <c r="C51" s="12" t="s">
        <v>153</v>
      </c>
      <c r="D51" s="8" t="s">
        <v>91</v>
      </c>
      <c r="E51" s="9">
        <v>2005</v>
      </c>
      <c r="F51" s="9">
        <v>2010</v>
      </c>
      <c r="G51" s="9">
        <v>1950</v>
      </c>
      <c r="H51" s="9">
        <v>2010</v>
      </c>
      <c r="I51" s="9">
        <v>2</v>
      </c>
      <c r="J51" s="9">
        <v>0</v>
      </c>
      <c r="K51" s="49">
        <v>7</v>
      </c>
    </row>
    <row r="52" spans="2:11" x14ac:dyDescent="0.25">
      <c r="B52" s="13" t="s">
        <v>61</v>
      </c>
      <c r="C52" s="12" t="s">
        <v>154</v>
      </c>
      <c r="D52" s="8" t="s">
        <v>92</v>
      </c>
      <c r="E52" s="9">
        <v>1900</v>
      </c>
      <c r="F52" s="9">
        <v>1998</v>
      </c>
      <c r="G52" s="9">
        <v>1950</v>
      </c>
      <c r="H52" s="9">
        <v>2010</v>
      </c>
      <c r="I52" s="9">
        <v>4</v>
      </c>
      <c r="J52" s="9">
        <v>1</v>
      </c>
      <c r="K52" s="49">
        <v>9</v>
      </c>
    </row>
    <row r="53" spans="2:11" x14ac:dyDescent="0.25">
      <c r="B53" s="13" t="s">
        <v>62</v>
      </c>
      <c r="C53" s="12" t="s">
        <v>155</v>
      </c>
      <c r="D53" s="8" t="s">
        <v>93</v>
      </c>
      <c r="E53" s="9">
        <v>1900</v>
      </c>
      <c r="F53" s="9">
        <v>2002</v>
      </c>
      <c r="G53" s="9">
        <v>1950</v>
      </c>
      <c r="H53" s="9">
        <v>2010</v>
      </c>
      <c r="I53" s="9">
        <v>2</v>
      </c>
      <c r="J53" s="9">
        <v>0</v>
      </c>
      <c r="K53" s="49">
        <v>7</v>
      </c>
    </row>
    <row r="54" spans="2:11" x14ac:dyDescent="0.25">
      <c r="B54" s="13" t="s">
        <v>63</v>
      </c>
      <c r="C54" s="12" t="s">
        <v>156</v>
      </c>
      <c r="D54" s="8" t="s">
        <v>95</v>
      </c>
      <c r="E54" s="9">
        <v>2004</v>
      </c>
      <c r="F54" s="9">
        <v>2010</v>
      </c>
      <c r="G54" s="9">
        <v>1950</v>
      </c>
      <c r="H54" s="9">
        <v>2010</v>
      </c>
      <c r="I54" s="9">
        <v>4</v>
      </c>
      <c r="J54" s="9">
        <v>1</v>
      </c>
      <c r="K54" s="49">
        <v>9</v>
      </c>
    </row>
    <row r="55" spans="2:11" x14ac:dyDescent="0.25">
      <c r="B55" s="13" t="s">
        <v>64</v>
      </c>
      <c r="C55" s="12" t="s">
        <v>157</v>
      </c>
      <c r="D55" s="8" t="s">
        <v>94</v>
      </c>
      <c r="E55" s="9">
        <v>2005</v>
      </c>
      <c r="F55" s="9">
        <v>2010</v>
      </c>
      <c r="G55" s="9">
        <v>1950</v>
      </c>
      <c r="H55" s="9">
        <v>2010</v>
      </c>
      <c r="I55" s="9">
        <v>4</v>
      </c>
      <c r="J55" s="9">
        <v>1</v>
      </c>
      <c r="K55" s="49">
        <v>9</v>
      </c>
    </row>
    <row r="56" spans="2:11" x14ac:dyDescent="0.25">
      <c r="B56" s="13" t="s">
        <v>65</v>
      </c>
      <c r="C56" s="12" t="s">
        <v>158</v>
      </c>
      <c r="D56" s="8" t="s">
        <v>96</v>
      </c>
      <c r="E56" s="9">
        <v>1900</v>
      </c>
      <c r="F56" s="9">
        <v>1998</v>
      </c>
      <c r="G56" s="9">
        <v>1950</v>
      </c>
      <c r="H56" s="9">
        <v>2010</v>
      </c>
      <c r="I56" s="9">
        <v>4</v>
      </c>
      <c r="J56" s="9">
        <v>1</v>
      </c>
      <c r="K56" s="49">
        <v>9</v>
      </c>
    </row>
    <row r="57" spans="2:11" x14ac:dyDescent="0.25">
      <c r="B57" s="13" t="s">
        <v>66</v>
      </c>
      <c r="C57" s="12" t="s">
        <v>159</v>
      </c>
      <c r="D57" s="8" t="s">
        <v>97</v>
      </c>
      <c r="E57" s="9">
        <v>1900</v>
      </c>
      <c r="F57" s="9">
        <v>1998</v>
      </c>
      <c r="G57" s="9">
        <v>1950</v>
      </c>
      <c r="H57" s="9">
        <v>2010</v>
      </c>
      <c r="I57" s="9">
        <v>8</v>
      </c>
      <c r="J57" s="9">
        <v>1</v>
      </c>
      <c r="K57" s="49">
        <v>11</v>
      </c>
    </row>
    <row r="58" spans="2:11" x14ac:dyDescent="0.25">
      <c r="B58" s="13">
        <v>49</v>
      </c>
      <c r="C58" s="12" t="s">
        <v>160</v>
      </c>
      <c r="D58" s="8" t="s">
        <v>77</v>
      </c>
      <c r="E58" s="9">
        <v>1999</v>
      </c>
      <c r="F58" s="9">
        <v>2000</v>
      </c>
      <c r="G58" s="9">
        <v>1950</v>
      </c>
      <c r="H58" s="9">
        <v>2010</v>
      </c>
      <c r="I58" s="9">
        <v>4</v>
      </c>
      <c r="J58" s="9">
        <v>1</v>
      </c>
      <c r="K58" s="49">
        <v>9</v>
      </c>
    </row>
    <row r="59" spans="2:11" x14ac:dyDescent="0.25">
      <c r="B59" s="13">
        <v>50</v>
      </c>
      <c r="C59" s="12" t="s">
        <v>161</v>
      </c>
      <c r="D59" s="8" t="s">
        <v>98</v>
      </c>
      <c r="E59" s="9">
        <v>2003</v>
      </c>
      <c r="F59" s="9">
        <v>2010</v>
      </c>
      <c r="G59" s="9">
        <v>1950</v>
      </c>
      <c r="H59" s="9">
        <v>2010</v>
      </c>
      <c r="I59" s="9">
        <v>4</v>
      </c>
      <c r="J59" s="9">
        <v>1</v>
      </c>
      <c r="K59" s="49">
        <v>9</v>
      </c>
    </row>
    <row r="60" spans="2:11" x14ac:dyDescent="0.25">
      <c r="B60" s="13">
        <v>51</v>
      </c>
      <c r="C60" s="12" t="s">
        <v>162</v>
      </c>
      <c r="D60" s="8" t="s">
        <v>99</v>
      </c>
      <c r="E60" s="9">
        <v>2004</v>
      </c>
      <c r="F60" s="9">
        <v>2010</v>
      </c>
      <c r="G60" s="9">
        <v>1950</v>
      </c>
      <c r="H60" s="9">
        <v>2010</v>
      </c>
      <c r="I60" s="9">
        <v>4</v>
      </c>
      <c r="J60" s="9">
        <v>1</v>
      </c>
      <c r="K60" s="49">
        <v>9</v>
      </c>
    </row>
    <row r="61" spans="2:11" x14ac:dyDescent="0.25">
      <c r="B61" s="13">
        <v>52</v>
      </c>
      <c r="C61" s="12" t="s">
        <v>163</v>
      </c>
      <c r="D61" s="8" t="s">
        <v>100</v>
      </c>
      <c r="E61" s="9">
        <v>1999</v>
      </c>
      <c r="F61" s="9">
        <v>2002</v>
      </c>
      <c r="G61" s="9">
        <v>1950</v>
      </c>
      <c r="H61" s="9">
        <v>2010</v>
      </c>
      <c r="I61" s="9">
        <v>8</v>
      </c>
      <c r="J61" s="9">
        <v>1</v>
      </c>
      <c r="K61" s="49">
        <v>11</v>
      </c>
    </row>
    <row r="62" spans="2:11" s="20" customFormat="1" x14ac:dyDescent="0.25">
      <c r="B62" s="46"/>
    </row>
  </sheetData>
  <sheetProtection algorithmName="SHA-512" hashValue="1byFU34fDwXMQq/+RTPweYXuGqKYaSDzWm5hbBenVtq4lBmOyE1NvdVc23XTFgpFe24hPy8ZHPq3bAGNbpP/SA==" saltValue="BY7Ui2AEdYJP2q2ou2mfFA==" spinCount="100000" sheet="1" objects="1" scenarios="1" selectLockedCells="1" selectUnlockedCells="1"/>
  <customSheetViews>
    <customSheetView guid="{77659A47-A644-413D-8E6E-8BD784AE97F1}">
      <selection activeCell="B20" sqref="B20:C22"/>
      <pageMargins left="0.7" right="0.7" top="0.78740157499999996" bottom="0.78740157499999996" header="0.3" footer="0.3"/>
      <pageSetup paperSize="9" orientation="portrait" horizontalDpi="0" verticalDpi="0" r:id="rId1"/>
    </customSheetView>
  </customSheetViews>
  <mergeCells count="1">
    <mergeCell ref="B1:K1"/>
  </mergeCells>
  <pageMargins left="0.7" right="0.7" top="0.78740157499999996" bottom="0.78740157499999996"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Meldung</vt:lpstr>
      <vt:lpstr>Zusammenstellung</vt:lpstr>
      <vt:lpstr>Rennübersicht</vt:lpstr>
      <vt:lpstr>Meldung!Druckbereich</vt:lpstr>
      <vt:lpstr>Meldung!Drucktitel</vt:lpstr>
      <vt:lpstr>Rennnummern</vt:lpstr>
      <vt:lpstr>VereinAnschrift</vt:lpstr>
      <vt:lpstr>VereinName</vt:lpstr>
      <vt:lpstr>VereinOrt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Yannic Sack</dc:creator>
  <cp:lastModifiedBy>Philipp</cp:lastModifiedBy>
  <cp:lastPrinted>2017-06-20T09:02:45Z</cp:lastPrinted>
  <dcterms:created xsi:type="dcterms:W3CDTF">2016-04-28T09:49:09Z</dcterms:created>
  <dcterms:modified xsi:type="dcterms:W3CDTF">2017-08-05T16:05:58Z</dcterms:modified>
</cp:coreProperties>
</file>